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R147" i="1"/>
  <c r="Q147"/>
  <c r="P147"/>
  <c r="O147"/>
  <c r="N147"/>
  <c r="M147"/>
  <c r="L147"/>
  <c r="K147"/>
  <c r="J147"/>
  <c r="I147"/>
  <c r="H147"/>
  <c r="G147"/>
  <c r="F147"/>
  <c r="E147"/>
  <c r="D147"/>
  <c r="C147"/>
  <c r="F133"/>
  <c r="E133"/>
  <c r="D133"/>
  <c r="C133"/>
  <c r="G133" s="1"/>
  <c r="G132"/>
  <c r="G130"/>
  <c r="G128"/>
  <c r="G126"/>
  <c r="G125"/>
  <c r="I120"/>
  <c r="H120"/>
  <c r="G120"/>
  <c r="F120"/>
  <c r="E120"/>
  <c r="D120"/>
  <c r="C120"/>
  <c r="J112"/>
  <c r="J120" s="1"/>
  <c r="M106"/>
  <c r="L106"/>
  <c r="K106"/>
  <c r="J106"/>
  <c r="I106"/>
  <c r="H106"/>
  <c r="G106"/>
  <c r="E106"/>
  <c r="D106"/>
  <c r="C106"/>
  <c r="F103"/>
  <c r="F106" s="1"/>
  <c r="F91"/>
  <c r="E91"/>
  <c r="D91"/>
  <c r="C91"/>
  <c r="G90"/>
  <c r="G89"/>
  <c r="G88"/>
  <c r="G87"/>
  <c r="G86"/>
  <c r="G85"/>
  <c r="G84"/>
  <c r="G83"/>
  <c r="L78"/>
  <c r="K78"/>
  <c r="I78"/>
  <c r="H78"/>
  <c r="F78"/>
  <c r="D78"/>
  <c r="C78"/>
  <c r="G70"/>
  <c r="G78" s="1"/>
  <c r="F66"/>
  <c r="E66"/>
  <c r="D66"/>
  <c r="C66"/>
  <c r="H65"/>
  <c r="G65"/>
  <c r="H64"/>
  <c r="G64"/>
  <c r="H63"/>
  <c r="G63"/>
  <c r="H62"/>
  <c r="G62"/>
  <c r="H61"/>
  <c r="G61"/>
  <c r="H60"/>
  <c r="G60"/>
  <c r="H59"/>
  <c r="G59"/>
  <c r="H58"/>
  <c r="G58"/>
  <c r="L52"/>
  <c r="K52"/>
  <c r="J52"/>
  <c r="I52"/>
  <c r="H52"/>
  <c r="G52"/>
  <c r="F52"/>
  <c r="E52"/>
  <c r="D52"/>
  <c r="C52"/>
  <c r="N51"/>
  <c r="M51"/>
  <c r="N50"/>
  <c r="M50"/>
  <c r="N49"/>
  <c r="M49"/>
  <c r="N48"/>
  <c r="M48"/>
  <c r="N47"/>
  <c r="M47"/>
  <c r="N46"/>
  <c r="M46"/>
  <c r="N45"/>
  <c r="M45"/>
  <c r="N44"/>
  <c r="N52" s="1"/>
  <c r="M44"/>
  <c r="M52" s="1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X36"/>
  <c r="W36"/>
  <c r="X35"/>
  <c r="W35"/>
  <c r="X34"/>
  <c r="W34"/>
  <c r="X33"/>
  <c r="W33"/>
  <c r="X32"/>
  <c r="W32"/>
  <c r="X31"/>
  <c r="W31"/>
  <c r="X30"/>
  <c r="W30"/>
  <c r="X29"/>
  <c r="X37" s="1"/>
  <c r="W29"/>
  <c r="W37" s="1"/>
  <c r="J24"/>
  <c r="I24"/>
  <c r="H24"/>
  <c r="F24"/>
  <c r="E24"/>
  <c r="C24"/>
  <c r="L23"/>
  <c r="G23"/>
  <c r="L22"/>
  <c r="G22"/>
  <c r="K21"/>
  <c r="L21" s="1"/>
  <c r="G21"/>
  <c r="D21"/>
  <c r="D24" s="1"/>
  <c r="L20"/>
  <c r="G20"/>
  <c r="L19"/>
  <c r="G19"/>
  <c r="K18"/>
  <c r="G18"/>
  <c r="L17"/>
  <c r="G17"/>
  <c r="L16"/>
  <c r="G16"/>
  <c r="M11"/>
  <c r="L11"/>
  <c r="K11"/>
  <c r="J11"/>
  <c r="I11"/>
  <c r="H11"/>
  <c r="G11"/>
  <c r="F11"/>
  <c r="E11"/>
  <c r="D11"/>
  <c r="C11"/>
  <c r="N10"/>
  <c r="N9"/>
  <c r="N8"/>
  <c r="N7"/>
  <c r="N6"/>
  <c r="N5"/>
  <c r="N4"/>
  <c r="N3"/>
  <c r="K24" l="1"/>
  <c r="H66"/>
  <c r="N11"/>
  <c r="G24"/>
  <c r="L18"/>
  <c r="L24" s="1"/>
  <c r="G66"/>
  <c r="G91"/>
</calcChain>
</file>

<file path=xl/sharedStrings.xml><?xml version="1.0" encoding="utf-8"?>
<sst xmlns="http://schemas.openxmlformats.org/spreadsheetml/2006/main" count="291" uniqueCount="132">
  <si>
    <t>Dc‡Rjv wfwËK cÖv_wgK we`¨vj‡qi Z_¨ - 2022</t>
  </si>
  <si>
    <t>µwgK
 bs</t>
  </si>
  <si>
    <t>Dc‡Rjvi bvg</t>
  </si>
  <si>
    <t>Dc‡Rjvi 
msL¨v</t>
  </si>
  <si>
    <t>miKvwi</t>
  </si>
  <si>
    <t xml:space="preserve">‡emiKvwi 
</t>
  </si>
  <si>
    <t>D”P we`¨vjq 
mshy³ cÖv_wgK
 we`¨vjq</t>
  </si>
  <si>
    <t>wKÛviMv‡U©b</t>
  </si>
  <si>
    <t>Be‡Z`vqx 
(¯^Zš¿)</t>
  </si>
  <si>
    <t>Be‡Z`vqx 
(D”P gv`ªvm 
mshy³)</t>
  </si>
  <si>
    <t>wcwUAvB 
cixÿY 
we`¨vjq</t>
  </si>
  <si>
    <t>GbwRI wkÿv cÖwZôvb (†K›`ª/c~Yv©½)</t>
  </si>
  <si>
    <t>i¯‹ cÖKí (Avb›` ¯‹zj)</t>
  </si>
  <si>
    <t xml:space="preserve">wkï Kj¨vb
 we`¨vjq </t>
  </si>
  <si>
    <t>‡gvU</t>
  </si>
  <si>
    <t>AfqbMi</t>
  </si>
  <si>
    <t>‡Kkecyi</t>
  </si>
  <si>
    <t>‡PŠMvQv</t>
  </si>
  <si>
    <t>wSKiMvQv</t>
  </si>
  <si>
    <t>evNvicvov</t>
  </si>
  <si>
    <t>gwbivgcyi</t>
  </si>
  <si>
    <t>kvkv©</t>
  </si>
  <si>
    <t>m`i</t>
  </si>
  <si>
    <t>-</t>
  </si>
  <si>
    <t xml:space="preserve">‡Rjvi ‡gvU </t>
  </si>
  <si>
    <t>Dc‡Rjv wfwËK miKvix cªv_wgK we`¨vj‡qi cÖavb Ges mnKvix wkÿK‡`i Z_¨ - 2022</t>
  </si>
  <si>
    <t>Kg©iZ cÖavb wkÿ‡Ki Z_¨</t>
  </si>
  <si>
    <t>Kg©iZ mnKvix  wkÿ‡Ki Z_¨</t>
  </si>
  <si>
    <t>gšÍe¨</t>
  </si>
  <si>
    <t>gÄyixK…Z 
c`</t>
  </si>
  <si>
    <t>Kg©iZ
cyiæl</t>
  </si>
  <si>
    <t xml:space="preserve">Kg©iZ 
gwnjv </t>
  </si>
  <si>
    <t xml:space="preserve"> †gvU Kg©iZ</t>
  </si>
  <si>
    <t>k~b¨</t>
  </si>
  <si>
    <t>Dc‡Rjv wfwËK cÖv_wgK we`¨vj‡qi QvÎQvÎxi Z_¨ - 2022</t>
  </si>
  <si>
    <t>µwgK bs</t>
  </si>
  <si>
    <t xml:space="preserve"> Dc†Rjvi bvg</t>
  </si>
  <si>
    <t>miKvix cÖv_wgK
 we`¨vjq</t>
  </si>
  <si>
    <t>‡emiKvix we`¨vjq</t>
  </si>
  <si>
    <t>D”P we`¨vjq mshy³ 
cÖv_wgK we`¨vjq</t>
  </si>
  <si>
    <t>Be‡Z`vqx D”P 
gv`ªvmv mshy³</t>
  </si>
  <si>
    <t>wcwUAvB cixÿY
 we`¨vjq</t>
  </si>
  <si>
    <t>GbwRI wkÿv
 †K›`ª</t>
  </si>
  <si>
    <t>wkï Kj¨vY
 we`¨vjq</t>
  </si>
  <si>
    <t>QvÎx</t>
  </si>
  <si>
    <t>‡Rjvi †gvU</t>
  </si>
  <si>
    <t>Dc‡Rjv wfwËK cÖv_wgK we`¨vj‡qi †kÖwYIqvix fwZ©K…Z QvÎQvÎx‡`i Z_¨ - 2022</t>
  </si>
  <si>
    <t>Dc‡RjvIqvix †kÖwYwfwËK fwZ©K…Z wkïi msL¨v</t>
  </si>
  <si>
    <t>1g †kÖYx</t>
  </si>
  <si>
    <t>2q †kÖYx</t>
  </si>
  <si>
    <t>3q †kÖYx</t>
  </si>
  <si>
    <t>4_© †kÖYx</t>
  </si>
  <si>
    <t>5g †kÖYx</t>
  </si>
  <si>
    <t>me©‡gvU</t>
  </si>
  <si>
    <t>evwjKv</t>
  </si>
  <si>
    <t>Dc‡Rjv wfwËK cÖv_wgK we`¨vjqMvgx QvÎQvÎxi Z_¨ - 2021</t>
  </si>
  <si>
    <t>we`¨vjq Mg‡bvc‡hvMx
 QvÎ-QvÎxi msL¨v  5+ - 10+</t>
  </si>
  <si>
    <t>fwZ©K„Z wkÿv_x©i msL¨v (5+ - 10+)</t>
  </si>
  <si>
    <t>fwZ©K„Z wkÿv_x©i msL¨v</t>
  </si>
  <si>
    <t>fwZ©i  nvi (%)</t>
  </si>
  <si>
    <t xml:space="preserve">Dc‡Rjv wfwËK 2022 wkÿve‡l©i  webvg~‡j¨i cvV¨eB cÖvwß I weZi‡Yi Z_¨ </t>
  </si>
  <si>
    <t>Dc‡Rjvq eivÏK…Z †gvU eB‡qi msL¨v (evsjv fvm©b)</t>
  </si>
  <si>
    <t>‡cÖm †_‡K cÖvß 
‡gvU eB‡qi msL¨v (evsjv fvm©b)</t>
  </si>
  <si>
    <t>cÖvß eB‡qi 
kZKiv nvi (evsjv fvm©b)</t>
  </si>
  <si>
    <t>we`¨vjq ch©v‡q weZiYK…Z eB‡qi m¨L¨v (evsjv fvm©b)</t>
  </si>
  <si>
    <t>DØ„Ë eB‡qi msL¨v      (evsjv fvm©b)</t>
  </si>
  <si>
    <t>‡Rjvq eivÏK…Z †gvU eB‡qi msL¨v (Bs‡iwR fvm©b)</t>
  </si>
  <si>
    <t>‡cÖm †_‡K cÖvß 
‡gvU eB‡qi msL¨v (Bs‡iwR fvm©b)</t>
  </si>
  <si>
    <t>cÖvß eB‡qi 
kZKiv nvi (Bs‡iwR fvm©b)</t>
  </si>
  <si>
    <t>we`¨vjq ch©v‡q weZiYK…Z eB‡qi m¨L¨v (Bs‡iwR fvm©b)</t>
  </si>
  <si>
    <t>DØ„Ë eB‡qi msL¨v (BsiwR fvm©b)</t>
  </si>
  <si>
    <t>96582   cÖvK- 3184</t>
  </si>
  <si>
    <t>96582   3184</t>
  </si>
  <si>
    <t>100%  100%</t>
  </si>
  <si>
    <t>84882    2526</t>
  </si>
  <si>
    <t>11700   658</t>
  </si>
  <si>
    <t xml:space="preserve">                                               Dc‡Rjv wfwËK cÖv_wgK wkÿvi Rb¨ Dce„wË msµvšÍ Z_¨ - 2022</t>
  </si>
  <si>
    <t>cÖKífz³
 we`¨vjq</t>
  </si>
  <si>
    <t>myweav‡fvMx 
QvÎ-QvÎxi msL¨v</t>
  </si>
  <si>
    <t>myweav‡fvMx cwiev‡ii msL¨v</t>
  </si>
  <si>
    <t>GKK</t>
  </si>
  <si>
    <t>&amp;GKvwaK</t>
  </si>
  <si>
    <t>Dc‡Rjv wfwËK cÖvK-cÖv_wgK †kÖwYi Z_¨ - 2022</t>
  </si>
  <si>
    <t>mKj ai‡bi cÖv_wgK we`¨vj‡qi msL¨v</t>
  </si>
  <si>
    <t>miKvwi cÖv_wgK we`¨vj‡qi msL¨v</t>
  </si>
  <si>
    <t>cÖvK-cÖv_wgK †kÖwY PvjyK…Z we`¨vjq msL¨v</t>
  </si>
  <si>
    <t xml:space="preserve">cÖvK-cÖv_wgK †kÖwY‡Z
 fwZ©K…Z wkïi msL¨v </t>
  </si>
  <si>
    <t>cÖvK-cÖv_wg‡Ki Rb¨ ¯^Zš¿ wkÿK Av‡Q Ggb miKvwi cÖv_wgK we`¨vjq msL¨v</t>
  </si>
  <si>
    <t>cÖvK-cÖv_wgK cÖwkÿYcÖvß (15 w`b) wkÿK i‡q‡Q Ggb miKvwi cÖv_wgK we`¨vjq msL¨v</t>
  </si>
  <si>
    <t>c„_K Kÿ Av‡Q Ggb miKvwi cÖv_wgK we`¨vjq msL¨v</t>
  </si>
  <si>
    <t>Ab¨ †kÖwYi mv‡_ †hŠ_ Kÿ Av‡Q Ggb mcÖvwe msL¨v</t>
  </si>
  <si>
    <t>cÖvK-cÖv_wg‡Ki Rb¨ †Kvb Kÿ bvB Ggb mcÖvwe msL¨v</t>
  </si>
  <si>
    <t>Ab¨vb¨</t>
  </si>
  <si>
    <t>Dc‡Rjv wfwËK 6ô †kÖwY †_‡K 8g †kÖwY ch©šÍ Pvjyi Z_¨ - 2022</t>
  </si>
  <si>
    <t>6ô †kÖwY †_‡K 8g ‡kÖwY ch©šÍ Pvjyi Z_¨</t>
  </si>
  <si>
    <t>6ô †kÖwY PvjyK…Z we`¨vjh msL¨v</t>
  </si>
  <si>
    <t>6ô †kÖwY‡Z fwZ©K…Z QvÎ-QvÎxi  msL¨v</t>
  </si>
  <si>
    <t>7g †kÖwY PvjyK…Z we`¨vjh msL¨v</t>
  </si>
  <si>
    <t>7g †kÖwY‡Z fwZ©K…Z QvÎ-QvÎxi  msL¨v</t>
  </si>
  <si>
    <t>8g †kÖwY PvjyK…Z we`¨vjh msL¨v</t>
  </si>
  <si>
    <t>8g †kÖwY‡Z fwZ©K…Z QvÎ-QvÎxi  msL¨v</t>
  </si>
  <si>
    <t>6ô †kÖwY †_‡K 8g †kÖwY ch©šÍ Pvjyi Z_¨</t>
  </si>
  <si>
    <t>6ô †kÖwY †_‡K 8g 
†kÖwY ch©šÍ fwZ©K…Z QvÎ-QvÎxi msL¨v</t>
  </si>
  <si>
    <t>cÖv_wgK we`¨vj‡q S‡i covi Z_¨ - 2022</t>
  </si>
  <si>
    <t>‡Rjvi bvg</t>
  </si>
  <si>
    <t>2017 mv‡j 1g †kÖwY‡Z fwZ©K…Z QvÎQvÎx msL¨v</t>
  </si>
  <si>
    <t xml:space="preserve">2021 mv‡j 5g †kÖwYi 
QvÎQvÎxi msL¨v </t>
  </si>
  <si>
    <t>2017 mv‡j 1g †kÖwY‡Z fwZ©K…Z‡`i g‡a¨ KZRb wewfbœ †kÖwY‡Z wiwcUvi</t>
  </si>
  <si>
    <t>2021 mv‡j 5g †kÖwYi QvÎQvÎx‡`i g‡a¨ KZRb 2016 mv‡ji c~‡e© fwZ©K…Z</t>
  </si>
  <si>
    <t>S‡i covi msL¨v
(3-4-5+6)</t>
  </si>
  <si>
    <r>
      <t>S‡i covi nvi 
(7</t>
    </r>
    <r>
      <rPr>
        <sz val="12"/>
        <color theme="1"/>
        <rFont val="Calibri"/>
        <family val="2"/>
      </rPr>
      <t>×</t>
    </r>
    <r>
      <rPr>
        <sz val="12"/>
        <color theme="1"/>
        <rFont val="SutonnyMJ"/>
      </rPr>
      <t>100</t>
    </r>
    <r>
      <rPr>
        <sz val="12"/>
        <color theme="1"/>
        <rFont val="Calibri"/>
        <family val="2"/>
      </rPr>
      <t>÷</t>
    </r>
    <r>
      <rPr>
        <sz val="12"/>
        <color theme="1"/>
        <rFont val="SutonnyMJ"/>
      </rPr>
      <t>3)</t>
    </r>
  </si>
  <si>
    <t>Dc‡Rjv wfwËK cÖv_wgK we`¨vj‡q Kve I nj‡` cvwL Kvh©µg, ÷z‡W›Um KvDwÝj Ges ÿy‡` Wv³vi msµvšÍ Z_¨ - 2022</t>
  </si>
  <si>
    <t>we`¨vj‡qi msL¨v</t>
  </si>
  <si>
    <t>Kve cÖwkÿYcÖvß wkÿK msL¨v (Dc‡Rjvq)</t>
  </si>
  <si>
    <t>Kve wjWvi _vKv we`¨vj‡qi msL¨v</t>
  </si>
  <si>
    <t>Kve `j _vKv we`¨vj‡qi msL¨v</t>
  </si>
  <si>
    <t>Kve wkïi msL¨v</t>
  </si>
  <si>
    <t>nj‡` cvwLi Z_¨</t>
  </si>
  <si>
    <t>÷z‡W›Um KvDwÝj _vKv we`¨vj‡qi msL¨v</t>
  </si>
  <si>
    <t>ÿz‡` Wv³vi wUg _vKv we`¨vj‡qi msL¨v</t>
  </si>
  <si>
    <t>cyiæl</t>
  </si>
  <si>
    <t>gwnjv</t>
  </si>
  <si>
    <t>ïay cyiæl wjWvi Av‡Q</t>
  </si>
  <si>
    <t>ïay gwnjv wjWvi Av‡Q</t>
  </si>
  <si>
    <t>cyiæl I gwnjv Dfq wjWvi Av‡Q</t>
  </si>
  <si>
    <t>ïay evjK `j Av‡Q</t>
  </si>
  <si>
    <t>ïay evwjKv `j Av‡Q</t>
  </si>
  <si>
    <t>evjK I evwjKv Dfq `j Av‡Q</t>
  </si>
  <si>
    <t>evjK</t>
  </si>
  <si>
    <t>weÁ cvwL _vKv we`¨vj‡qi msL¨v</t>
  </si>
  <si>
    <t>nj‡` cvwLi `j _vKv we`¨vj‡qi msL¨v</t>
  </si>
  <si>
    <t>nj‡` cvwLi  msL¨v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</si>
</sst>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0.00;[Red]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SutonnyMJ"/>
    </font>
    <font>
      <sz val="12"/>
      <color theme="1"/>
      <name val="SutonnyMJ"/>
    </font>
    <font>
      <sz val="11"/>
      <color theme="1"/>
      <name val="SutonnyMJ"/>
    </font>
    <font>
      <sz val="14"/>
      <color theme="1"/>
      <name val="SutonnyMJ"/>
    </font>
    <font>
      <b/>
      <sz val="14"/>
      <color theme="1"/>
      <name val="SutonnyMJ"/>
    </font>
    <font>
      <sz val="14"/>
      <name val="SutonnyMJ"/>
    </font>
    <font>
      <b/>
      <sz val="12"/>
      <color theme="1"/>
      <name val="SutonnyMJ"/>
    </font>
    <font>
      <sz val="16"/>
      <color theme="1"/>
      <name val="SutonnyMJ"/>
    </font>
    <font>
      <b/>
      <sz val="16"/>
      <color theme="1"/>
      <name val="SutonnyMJ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0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7"/>
  <sheetViews>
    <sheetView tabSelected="1" topLeftCell="A85" workbookViewId="0">
      <selection activeCell="A135" sqref="A135:R147"/>
    </sheetView>
  </sheetViews>
  <sheetFormatPr defaultRowHeight="15"/>
  <cols>
    <col min="3" max="4" width="11.28515625" bestFit="1" customWidth="1"/>
    <col min="5" max="5" width="9.85546875" bestFit="1" customWidth="1"/>
    <col min="6" max="6" width="12.85546875" customWidth="1"/>
    <col min="7" max="7" width="10.85546875" customWidth="1"/>
    <col min="8" max="8" width="11.85546875" customWidth="1"/>
    <col min="13" max="13" width="12.140625" customWidth="1"/>
  </cols>
  <sheetData>
    <row r="1" spans="1:14" ht="24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78.75">
      <c r="A2" s="2" t="s">
        <v>1</v>
      </c>
      <c r="B2" s="2" t="s">
        <v>2</v>
      </c>
      <c r="C2" s="3" t="s">
        <v>3</v>
      </c>
      <c r="D2" s="4" t="s">
        <v>4</v>
      </c>
      <c r="E2" s="2" t="s">
        <v>5</v>
      </c>
      <c r="F2" s="5" t="s">
        <v>6</v>
      </c>
      <c r="G2" s="4" t="s">
        <v>7</v>
      </c>
      <c r="H2" s="2" t="s">
        <v>8</v>
      </c>
      <c r="I2" s="2" t="s">
        <v>9</v>
      </c>
      <c r="J2" s="2" t="s">
        <v>10</v>
      </c>
      <c r="K2" s="5" t="s">
        <v>11</v>
      </c>
      <c r="L2" s="2" t="s">
        <v>12</v>
      </c>
      <c r="M2" s="2" t="s">
        <v>13</v>
      </c>
      <c r="N2" s="4" t="s">
        <v>14</v>
      </c>
    </row>
    <row r="3" spans="1:14" ht="19.5">
      <c r="A3" s="6">
        <v>1</v>
      </c>
      <c r="B3" s="7" t="s">
        <v>15</v>
      </c>
      <c r="C3" s="8">
        <v>1</v>
      </c>
      <c r="D3" s="6">
        <v>117</v>
      </c>
      <c r="E3" s="6">
        <v>0</v>
      </c>
      <c r="F3" s="6">
        <v>7</v>
      </c>
      <c r="G3" s="6">
        <v>21</v>
      </c>
      <c r="H3" s="6">
        <v>5</v>
      </c>
      <c r="I3" s="6">
        <v>21</v>
      </c>
      <c r="J3" s="6">
        <v>0</v>
      </c>
      <c r="K3" s="6">
        <v>6</v>
      </c>
      <c r="L3" s="6">
        <v>0</v>
      </c>
      <c r="M3" s="6">
        <v>0</v>
      </c>
      <c r="N3" s="6">
        <f>SUM(D3:M3)</f>
        <v>177</v>
      </c>
    </row>
    <row r="4" spans="1:14" ht="19.5">
      <c r="A4" s="6">
        <v>2</v>
      </c>
      <c r="B4" s="7" t="s">
        <v>16</v>
      </c>
      <c r="C4" s="8">
        <v>1</v>
      </c>
      <c r="D4" s="8">
        <v>158</v>
      </c>
      <c r="E4" s="8">
        <v>12</v>
      </c>
      <c r="F4" s="8">
        <v>5</v>
      </c>
      <c r="G4" s="8">
        <v>15</v>
      </c>
      <c r="H4" s="8">
        <v>13</v>
      </c>
      <c r="I4" s="8">
        <v>51</v>
      </c>
      <c r="J4" s="8">
        <v>0</v>
      </c>
      <c r="K4" s="8">
        <v>2</v>
      </c>
      <c r="L4" s="8">
        <v>0</v>
      </c>
      <c r="M4" s="8">
        <v>1</v>
      </c>
      <c r="N4" s="6">
        <f t="shared" ref="N4:N10" si="0">SUM(D4:M4)</f>
        <v>257</v>
      </c>
    </row>
    <row r="5" spans="1:14" ht="19.5">
      <c r="A5" s="6">
        <v>3</v>
      </c>
      <c r="B5" s="7" t="s">
        <v>17</v>
      </c>
      <c r="C5" s="8">
        <v>1</v>
      </c>
      <c r="D5" s="8">
        <v>139</v>
      </c>
      <c r="E5" s="8">
        <v>0</v>
      </c>
      <c r="F5" s="8">
        <v>1</v>
      </c>
      <c r="G5" s="8">
        <v>24</v>
      </c>
      <c r="H5" s="8">
        <v>22</v>
      </c>
      <c r="I5" s="8">
        <v>3</v>
      </c>
      <c r="J5" s="8">
        <v>0</v>
      </c>
      <c r="K5" s="8">
        <v>6</v>
      </c>
      <c r="L5" s="8">
        <v>0</v>
      </c>
      <c r="M5" s="8">
        <v>0</v>
      </c>
      <c r="N5" s="6">
        <f t="shared" si="0"/>
        <v>195</v>
      </c>
    </row>
    <row r="6" spans="1:14" ht="19.5">
      <c r="A6" s="6">
        <v>4</v>
      </c>
      <c r="B6" s="7" t="s">
        <v>18</v>
      </c>
      <c r="C6" s="8">
        <v>1</v>
      </c>
      <c r="D6" s="8">
        <v>131</v>
      </c>
      <c r="E6" s="8">
        <v>1</v>
      </c>
      <c r="F6" s="8">
        <v>3</v>
      </c>
      <c r="G6" s="8">
        <v>31</v>
      </c>
      <c r="H6" s="8">
        <v>4</v>
      </c>
      <c r="I6" s="8">
        <v>33</v>
      </c>
      <c r="J6" s="8">
        <v>0</v>
      </c>
      <c r="K6" s="8">
        <v>1</v>
      </c>
      <c r="L6" s="8">
        <v>0</v>
      </c>
      <c r="M6" s="8">
        <v>0</v>
      </c>
      <c r="N6" s="6">
        <f t="shared" si="0"/>
        <v>204</v>
      </c>
    </row>
    <row r="7" spans="1:14" ht="19.5">
      <c r="A7" s="6">
        <v>5</v>
      </c>
      <c r="B7" s="7" t="s">
        <v>19</v>
      </c>
      <c r="C7" s="8">
        <v>1</v>
      </c>
      <c r="D7" s="8">
        <v>102</v>
      </c>
      <c r="E7" s="8">
        <v>0</v>
      </c>
      <c r="F7" s="8">
        <v>0</v>
      </c>
      <c r="G7" s="8">
        <v>28</v>
      </c>
      <c r="H7" s="8">
        <v>1</v>
      </c>
      <c r="I7" s="8">
        <v>34</v>
      </c>
      <c r="J7" s="8">
        <v>0</v>
      </c>
      <c r="K7" s="8">
        <v>0</v>
      </c>
      <c r="L7" s="8">
        <v>0</v>
      </c>
      <c r="M7" s="8">
        <v>0</v>
      </c>
      <c r="N7" s="6">
        <f t="shared" si="0"/>
        <v>165</v>
      </c>
    </row>
    <row r="8" spans="1:14" ht="19.5">
      <c r="A8" s="6">
        <v>6</v>
      </c>
      <c r="B8" s="7" t="s">
        <v>20</v>
      </c>
      <c r="C8" s="8">
        <v>1</v>
      </c>
      <c r="D8" s="8">
        <v>267</v>
      </c>
      <c r="E8" s="8">
        <v>4</v>
      </c>
      <c r="F8" s="8">
        <v>6</v>
      </c>
      <c r="G8" s="8">
        <v>35</v>
      </c>
      <c r="H8" s="8">
        <v>33</v>
      </c>
      <c r="I8" s="8">
        <v>60</v>
      </c>
      <c r="J8" s="8">
        <v>0</v>
      </c>
      <c r="K8" s="8">
        <v>9</v>
      </c>
      <c r="L8" s="8">
        <v>0</v>
      </c>
      <c r="M8" s="8">
        <v>0</v>
      </c>
      <c r="N8" s="6">
        <f t="shared" si="0"/>
        <v>414</v>
      </c>
    </row>
    <row r="9" spans="1:14" ht="19.5">
      <c r="A9" s="6">
        <v>7</v>
      </c>
      <c r="B9" s="7" t="s">
        <v>21</v>
      </c>
      <c r="C9" s="8">
        <v>1</v>
      </c>
      <c r="D9" s="8">
        <v>125</v>
      </c>
      <c r="E9" s="8">
        <v>1</v>
      </c>
      <c r="F9" s="8">
        <v>0</v>
      </c>
      <c r="G9" s="8">
        <v>53</v>
      </c>
      <c r="H9" s="8">
        <v>3</v>
      </c>
      <c r="I9" s="8">
        <v>31</v>
      </c>
      <c r="J9" s="8">
        <v>0</v>
      </c>
      <c r="K9" s="8">
        <v>30</v>
      </c>
      <c r="L9" s="8">
        <v>0</v>
      </c>
      <c r="M9" s="8">
        <v>0</v>
      </c>
      <c r="N9" s="6">
        <f t="shared" si="0"/>
        <v>243</v>
      </c>
    </row>
    <row r="10" spans="1:14" ht="19.5">
      <c r="A10" s="6">
        <v>8</v>
      </c>
      <c r="B10" s="7" t="s">
        <v>22</v>
      </c>
      <c r="C10" s="8">
        <v>1</v>
      </c>
      <c r="D10" s="8">
        <v>250</v>
      </c>
      <c r="E10" s="8">
        <v>4</v>
      </c>
      <c r="F10" s="8">
        <v>24</v>
      </c>
      <c r="G10" s="8">
        <v>95</v>
      </c>
      <c r="H10" s="8">
        <v>8</v>
      </c>
      <c r="I10" s="8">
        <v>47</v>
      </c>
      <c r="J10" s="8">
        <v>1</v>
      </c>
      <c r="K10" s="8">
        <v>99</v>
      </c>
      <c r="L10" s="8" t="s">
        <v>23</v>
      </c>
      <c r="M10" s="8">
        <v>1</v>
      </c>
      <c r="N10" s="6">
        <f t="shared" si="0"/>
        <v>529</v>
      </c>
    </row>
    <row r="11" spans="1:14" ht="19.5">
      <c r="A11" s="9" t="s">
        <v>24</v>
      </c>
      <c r="B11" s="10"/>
      <c r="C11" s="8">
        <f>SUM(C4:C10)</f>
        <v>7</v>
      </c>
      <c r="D11" s="8">
        <f>SUM(D3:D10)</f>
        <v>1289</v>
      </c>
      <c r="E11" s="8">
        <f t="shared" ref="E11:N11" si="1">SUM(E3:E10)</f>
        <v>22</v>
      </c>
      <c r="F11" s="8">
        <f t="shared" si="1"/>
        <v>46</v>
      </c>
      <c r="G11" s="8">
        <f t="shared" si="1"/>
        <v>302</v>
      </c>
      <c r="H11" s="8">
        <f t="shared" si="1"/>
        <v>89</v>
      </c>
      <c r="I11" s="8">
        <f t="shared" si="1"/>
        <v>280</v>
      </c>
      <c r="J11" s="8">
        <f t="shared" si="1"/>
        <v>1</v>
      </c>
      <c r="K11" s="8">
        <f t="shared" si="1"/>
        <v>153</v>
      </c>
      <c r="L11" s="8">
        <f t="shared" si="1"/>
        <v>0</v>
      </c>
      <c r="M11" s="8">
        <f t="shared" si="1"/>
        <v>2</v>
      </c>
      <c r="N11" s="8">
        <f t="shared" si="1"/>
        <v>2184</v>
      </c>
    </row>
    <row r="13" spans="1:14" ht="19.5">
      <c r="A13" s="11" t="s">
        <v>25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4" ht="16.5">
      <c r="A14" s="12" t="s">
        <v>1</v>
      </c>
      <c r="B14" s="12" t="s">
        <v>2</v>
      </c>
      <c r="C14" s="13" t="s">
        <v>26</v>
      </c>
      <c r="D14" s="14"/>
      <c r="E14" s="14"/>
      <c r="F14" s="14"/>
      <c r="G14" s="15"/>
      <c r="H14" s="13" t="s">
        <v>27</v>
      </c>
      <c r="I14" s="14"/>
      <c r="J14" s="14"/>
      <c r="K14" s="14"/>
      <c r="L14" s="15"/>
      <c r="M14" s="12" t="s">
        <v>28</v>
      </c>
    </row>
    <row r="15" spans="1:14" ht="33">
      <c r="A15" s="16"/>
      <c r="B15" s="16"/>
      <c r="C15" s="2" t="s">
        <v>29</v>
      </c>
      <c r="D15" s="2" t="s">
        <v>30</v>
      </c>
      <c r="E15" s="2" t="s">
        <v>31</v>
      </c>
      <c r="F15" s="2" t="s">
        <v>32</v>
      </c>
      <c r="G15" s="2" t="s">
        <v>33</v>
      </c>
      <c r="H15" s="2" t="s">
        <v>29</v>
      </c>
      <c r="I15" s="2" t="s">
        <v>30</v>
      </c>
      <c r="J15" s="2" t="s">
        <v>31</v>
      </c>
      <c r="K15" s="2" t="s">
        <v>32</v>
      </c>
      <c r="L15" s="2" t="s">
        <v>33</v>
      </c>
      <c r="M15" s="16"/>
    </row>
    <row r="16" spans="1:14" ht="19.5">
      <c r="A16" s="6">
        <v>1</v>
      </c>
      <c r="B16" s="7" t="s">
        <v>15</v>
      </c>
      <c r="C16" s="17">
        <v>117</v>
      </c>
      <c r="D16" s="17">
        <v>53</v>
      </c>
      <c r="E16" s="17">
        <v>42</v>
      </c>
      <c r="F16" s="17">
        <v>95</v>
      </c>
      <c r="G16" s="17">
        <f>C16-F16</f>
        <v>22</v>
      </c>
      <c r="H16" s="17">
        <v>589</v>
      </c>
      <c r="I16" s="17">
        <v>174</v>
      </c>
      <c r="J16" s="17">
        <v>383</v>
      </c>
      <c r="K16" s="17">
        <v>557</v>
      </c>
      <c r="L16" s="17">
        <f>H16-K16</f>
        <v>32</v>
      </c>
      <c r="M16" s="18"/>
    </row>
    <row r="17" spans="1:24" ht="19.5">
      <c r="A17" s="6">
        <v>2</v>
      </c>
      <c r="B17" s="7" t="s">
        <v>16</v>
      </c>
      <c r="C17" s="8">
        <v>158</v>
      </c>
      <c r="D17" s="8">
        <v>104</v>
      </c>
      <c r="E17" s="8">
        <v>47</v>
      </c>
      <c r="F17" s="8">
        <v>151</v>
      </c>
      <c r="G17" s="17">
        <f t="shared" ref="G17:G23" si="2">C17-F17</f>
        <v>7</v>
      </c>
      <c r="H17" s="8">
        <v>806</v>
      </c>
      <c r="I17" s="8">
        <v>321</v>
      </c>
      <c r="J17" s="8">
        <v>447</v>
      </c>
      <c r="K17" s="8">
        <v>768</v>
      </c>
      <c r="L17" s="17">
        <f t="shared" ref="L17:L23" si="3">H17-K17</f>
        <v>38</v>
      </c>
      <c r="M17" s="18"/>
    </row>
    <row r="18" spans="1:24" ht="19.5">
      <c r="A18" s="6">
        <v>3</v>
      </c>
      <c r="B18" s="7" t="s">
        <v>17</v>
      </c>
      <c r="C18" s="6">
        <v>139</v>
      </c>
      <c r="D18" s="6">
        <v>80</v>
      </c>
      <c r="E18" s="6">
        <v>40</v>
      </c>
      <c r="F18" s="6">
        <v>120</v>
      </c>
      <c r="G18" s="17">
        <f t="shared" si="2"/>
        <v>19</v>
      </c>
      <c r="H18" s="6">
        <v>659</v>
      </c>
      <c r="I18" s="6">
        <v>219</v>
      </c>
      <c r="J18" s="6">
        <v>386</v>
      </c>
      <c r="K18" s="6">
        <f>I18+J18</f>
        <v>605</v>
      </c>
      <c r="L18" s="17">
        <f t="shared" si="3"/>
        <v>54</v>
      </c>
      <c r="M18" s="18"/>
    </row>
    <row r="19" spans="1:24" ht="19.5">
      <c r="A19" s="6">
        <v>4</v>
      </c>
      <c r="B19" s="7" t="s">
        <v>18</v>
      </c>
      <c r="C19" s="8">
        <v>131</v>
      </c>
      <c r="D19" s="8">
        <v>79</v>
      </c>
      <c r="E19" s="8">
        <v>32</v>
      </c>
      <c r="F19" s="8">
        <v>111</v>
      </c>
      <c r="G19" s="17">
        <f t="shared" si="2"/>
        <v>20</v>
      </c>
      <c r="H19" s="8">
        <v>701</v>
      </c>
      <c r="I19" s="8">
        <v>246</v>
      </c>
      <c r="J19" s="8">
        <v>430</v>
      </c>
      <c r="K19" s="8">
        <v>676</v>
      </c>
      <c r="L19" s="17">
        <f t="shared" si="3"/>
        <v>25</v>
      </c>
      <c r="M19" s="19"/>
    </row>
    <row r="20" spans="1:24" ht="19.5">
      <c r="A20" s="6">
        <v>5</v>
      </c>
      <c r="B20" s="7" t="s">
        <v>19</v>
      </c>
      <c r="C20" s="8">
        <v>102</v>
      </c>
      <c r="D20" s="8">
        <v>41</v>
      </c>
      <c r="E20" s="8">
        <v>43</v>
      </c>
      <c r="F20" s="8">
        <v>84</v>
      </c>
      <c r="G20" s="17">
        <f t="shared" si="2"/>
        <v>18</v>
      </c>
      <c r="H20" s="8">
        <v>569</v>
      </c>
      <c r="I20" s="8">
        <v>187</v>
      </c>
      <c r="J20" s="8">
        <v>342</v>
      </c>
      <c r="K20" s="8">
        <v>529</v>
      </c>
      <c r="L20" s="17">
        <f t="shared" si="3"/>
        <v>40</v>
      </c>
      <c r="M20" s="18"/>
    </row>
    <row r="21" spans="1:24" ht="19.5">
      <c r="A21" s="6">
        <v>6</v>
      </c>
      <c r="B21" s="7" t="s">
        <v>20</v>
      </c>
      <c r="C21" s="20">
        <v>267</v>
      </c>
      <c r="D21" s="8">
        <f>F21-E21</f>
        <v>157</v>
      </c>
      <c r="E21" s="8">
        <v>72</v>
      </c>
      <c r="F21" s="8">
        <v>229</v>
      </c>
      <c r="G21" s="17">
        <f t="shared" si="2"/>
        <v>38</v>
      </c>
      <c r="H21" s="20">
        <v>1315</v>
      </c>
      <c r="I21" s="8">
        <v>469</v>
      </c>
      <c r="J21" s="20">
        <v>744</v>
      </c>
      <c r="K21" s="8">
        <f>SUM(I21:J21)</f>
        <v>1213</v>
      </c>
      <c r="L21" s="17">
        <f t="shared" si="3"/>
        <v>102</v>
      </c>
      <c r="M21" s="18"/>
    </row>
    <row r="22" spans="1:24" ht="19.5">
      <c r="A22" s="6">
        <v>7</v>
      </c>
      <c r="B22" s="7" t="s">
        <v>21</v>
      </c>
      <c r="C22" s="8">
        <v>125</v>
      </c>
      <c r="D22" s="8">
        <v>67</v>
      </c>
      <c r="E22" s="8">
        <v>32</v>
      </c>
      <c r="F22" s="8">
        <v>99</v>
      </c>
      <c r="G22" s="17">
        <f t="shared" si="2"/>
        <v>26</v>
      </c>
      <c r="H22" s="8">
        <v>707</v>
      </c>
      <c r="I22" s="8">
        <v>253</v>
      </c>
      <c r="J22" s="8">
        <v>406</v>
      </c>
      <c r="K22" s="8">
        <v>659</v>
      </c>
      <c r="L22" s="17">
        <f t="shared" si="3"/>
        <v>48</v>
      </c>
      <c r="M22" s="18"/>
    </row>
    <row r="23" spans="1:24" ht="19.5">
      <c r="A23" s="6">
        <v>8</v>
      </c>
      <c r="B23" s="7" t="s">
        <v>22</v>
      </c>
      <c r="C23" s="8">
        <v>250</v>
      </c>
      <c r="D23" s="8">
        <v>129</v>
      </c>
      <c r="E23" s="8">
        <v>95</v>
      </c>
      <c r="F23" s="8">
        <v>224</v>
      </c>
      <c r="G23" s="17">
        <f t="shared" si="2"/>
        <v>26</v>
      </c>
      <c r="H23" s="8">
        <v>1314</v>
      </c>
      <c r="I23" s="8">
        <v>541</v>
      </c>
      <c r="J23" s="8">
        <v>719</v>
      </c>
      <c r="K23" s="8">
        <v>1260</v>
      </c>
      <c r="L23" s="17">
        <f t="shared" si="3"/>
        <v>54</v>
      </c>
      <c r="M23" s="18"/>
    </row>
    <row r="24" spans="1:24" ht="19.5">
      <c r="A24" s="9" t="s">
        <v>24</v>
      </c>
      <c r="B24" s="10"/>
      <c r="C24" s="8">
        <f>SUM(C15:C23)</f>
        <v>1289</v>
      </c>
      <c r="D24" s="8">
        <f t="shared" ref="D24:L24" si="4">SUM(D15:D23)</f>
        <v>710</v>
      </c>
      <c r="E24" s="8">
        <f t="shared" si="4"/>
        <v>403</v>
      </c>
      <c r="F24" s="8">
        <f t="shared" si="4"/>
        <v>1113</v>
      </c>
      <c r="G24" s="8">
        <f t="shared" si="4"/>
        <v>176</v>
      </c>
      <c r="H24" s="8">
        <f t="shared" si="4"/>
        <v>6660</v>
      </c>
      <c r="I24" s="8">
        <f t="shared" si="4"/>
        <v>2410</v>
      </c>
      <c r="J24" s="8">
        <f t="shared" si="4"/>
        <v>3857</v>
      </c>
      <c r="K24" s="8">
        <f t="shared" si="4"/>
        <v>6267</v>
      </c>
      <c r="L24" s="8">
        <f t="shared" si="4"/>
        <v>393</v>
      </c>
      <c r="M24" s="21"/>
    </row>
    <row r="26" spans="1:24" ht="21.75">
      <c r="A26" s="22" t="s">
        <v>34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6.5">
      <c r="A27" s="12" t="s">
        <v>35</v>
      </c>
      <c r="B27" s="23" t="s">
        <v>36</v>
      </c>
      <c r="C27" s="24" t="s">
        <v>37</v>
      </c>
      <c r="D27" s="25"/>
      <c r="E27" s="24" t="s">
        <v>38</v>
      </c>
      <c r="F27" s="25"/>
      <c r="G27" s="24" t="s">
        <v>39</v>
      </c>
      <c r="H27" s="25"/>
      <c r="I27" s="24" t="s">
        <v>7</v>
      </c>
      <c r="J27" s="25"/>
      <c r="K27" s="24" t="s">
        <v>8</v>
      </c>
      <c r="L27" s="25"/>
      <c r="M27" s="24" t="s">
        <v>40</v>
      </c>
      <c r="N27" s="25"/>
      <c r="O27" s="24" t="s">
        <v>41</v>
      </c>
      <c r="P27" s="25"/>
      <c r="Q27" s="24" t="s">
        <v>42</v>
      </c>
      <c r="R27" s="25"/>
      <c r="S27" s="24" t="s">
        <v>12</v>
      </c>
      <c r="T27" s="25"/>
      <c r="U27" s="24" t="s">
        <v>43</v>
      </c>
      <c r="V27" s="25"/>
      <c r="W27" s="26" t="s">
        <v>14</v>
      </c>
      <c r="X27" s="27"/>
    </row>
    <row r="28" spans="1:24" ht="16.5">
      <c r="A28" s="16"/>
      <c r="B28" s="28"/>
      <c r="C28" s="29" t="s">
        <v>44</v>
      </c>
      <c r="D28" s="29" t="s">
        <v>14</v>
      </c>
      <c r="E28" s="21" t="s">
        <v>44</v>
      </c>
      <c r="F28" s="21" t="s">
        <v>14</v>
      </c>
      <c r="G28" s="21" t="s">
        <v>44</v>
      </c>
      <c r="H28" s="21" t="s">
        <v>14</v>
      </c>
      <c r="I28" s="21" t="s">
        <v>44</v>
      </c>
      <c r="J28" s="21" t="s">
        <v>14</v>
      </c>
      <c r="K28" s="21" t="s">
        <v>44</v>
      </c>
      <c r="L28" s="21" t="s">
        <v>14</v>
      </c>
      <c r="M28" s="21" t="s">
        <v>44</v>
      </c>
      <c r="N28" s="21" t="s">
        <v>14</v>
      </c>
      <c r="O28" s="21" t="s">
        <v>44</v>
      </c>
      <c r="P28" s="21" t="s">
        <v>14</v>
      </c>
      <c r="Q28" s="21" t="s">
        <v>44</v>
      </c>
      <c r="R28" s="21" t="s">
        <v>14</v>
      </c>
      <c r="S28" s="21" t="s">
        <v>44</v>
      </c>
      <c r="T28" s="21" t="s">
        <v>14</v>
      </c>
      <c r="U28" s="21" t="s">
        <v>44</v>
      </c>
      <c r="V28" s="21" t="s">
        <v>14</v>
      </c>
      <c r="W28" s="21" t="s">
        <v>44</v>
      </c>
      <c r="X28" s="21" t="s">
        <v>14</v>
      </c>
    </row>
    <row r="29" spans="1:24" ht="19.5">
      <c r="A29" s="6">
        <v>1</v>
      </c>
      <c r="B29" s="7" t="s">
        <v>15</v>
      </c>
      <c r="C29" s="30">
        <v>8827</v>
      </c>
      <c r="D29" s="30">
        <v>17242</v>
      </c>
      <c r="E29" s="30">
        <v>0</v>
      </c>
      <c r="F29" s="30">
        <v>0</v>
      </c>
      <c r="G29" s="30">
        <v>1087</v>
      </c>
      <c r="H29" s="30">
        <v>2036</v>
      </c>
      <c r="I29" s="30">
        <v>1837</v>
      </c>
      <c r="J29" s="30">
        <v>3546</v>
      </c>
      <c r="K29" s="30">
        <v>377</v>
      </c>
      <c r="L29" s="30">
        <v>656</v>
      </c>
      <c r="M29" s="30">
        <v>1537</v>
      </c>
      <c r="N29" s="30">
        <v>3238</v>
      </c>
      <c r="O29" s="30">
        <v>0</v>
      </c>
      <c r="P29" s="30">
        <v>0</v>
      </c>
      <c r="Q29" s="30">
        <v>172</v>
      </c>
      <c r="R29" s="30">
        <v>307</v>
      </c>
      <c r="S29" s="30">
        <v>0</v>
      </c>
      <c r="T29" s="30">
        <v>0</v>
      </c>
      <c r="U29" s="30">
        <v>0</v>
      </c>
      <c r="V29" s="30">
        <v>0</v>
      </c>
      <c r="W29" s="30">
        <f>C29+E29+G29+I29+K29+M29+O29+Q29+S29+U29</f>
        <v>13837</v>
      </c>
      <c r="X29" s="30">
        <f>D29+F29+H29+J29+L29+N29+P29+R29+T29+V29</f>
        <v>27025</v>
      </c>
    </row>
    <row r="30" spans="1:24" ht="19.5">
      <c r="A30" s="6">
        <v>2</v>
      </c>
      <c r="B30" s="7" t="s">
        <v>16</v>
      </c>
      <c r="C30" s="18">
        <v>10959</v>
      </c>
      <c r="D30" s="18">
        <v>22512</v>
      </c>
      <c r="E30" s="18">
        <v>338</v>
      </c>
      <c r="F30" s="18">
        <v>625</v>
      </c>
      <c r="G30" s="18">
        <v>194</v>
      </c>
      <c r="H30" s="18">
        <v>359</v>
      </c>
      <c r="I30" s="18">
        <v>333</v>
      </c>
      <c r="J30" s="18">
        <v>714</v>
      </c>
      <c r="K30" s="18">
        <v>606</v>
      </c>
      <c r="L30" s="18">
        <v>1186</v>
      </c>
      <c r="M30" s="18">
        <v>1887</v>
      </c>
      <c r="N30" s="18">
        <v>3849</v>
      </c>
      <c r="O30" s="18">
        <v>0</v>
      </c>
      <c r="P30" s="18">
        <v>0</v>
      </c>
      <c r="Q30" s="18">
        <v>4</v>
      </c>
      <c r="R30" s="18">
        <v>11</v>
      </c>
      <c r="S30" s="18">
        <v>0</v>
      </c>
      <c r="T30" s="18">
        <v>0</v>
      </c>
      <c r="U30" s="18">
        <v>70</v>
      </c>
      <c r="V30" s="18">
        <v>147</v>
      </c>
      <c r="W30" s="30">
        <f t="shared" ref="W30:X36" si="5">C30+E30+G30+I30+K30+M30+O30+Q30+S30+U30</f>
        <v>14391</v>
      </c>
      <c r="X30" s="30">
        <f t="shared" si="5"/>
        <v>29403</v>
      </c>
    </row>
    <row r="31" spans="1:24" ht="19.5">
      <c r="A31" s="6">
        <v>3</v>
      </c>
      <c r="B31" s="7" t="s">
        <v>17</v>
      </c>
      <c r="C31" s="30">
        <v>9658</v>
      </c>
      <c r="D31" s="30">
        <v>20004</v>
      </c>
      <c r="E31" s="30">
        <v>13</v>
      </c>
      <c r="F31" s="30">
        <v>27</v>
      </c>
      <c r="G31" s="30">
        <v>94</v>
      </c>
      <c r="H31" s="30">
        <v>192</v>
      </c>
      <c r="I31" s="30">
        <v>1487</v>
      </c>
      <c r="J31" s="30">
        <v>2833</v>
      </c>
      <c r="K31" s="30">
        <v>844</v>
      </c>
      <c r="L31" s="30">
        <v>1677</v>
      </c>
      <c r="M31" s="30">
        <v>121</v>
      </c>
      <c r="N31" s="30">
        <v>234</v>
      </c>
      <c r="O31" s="30">
        <v>0</v>
      </c>
      <c r="P31" s="30">
        <v>0</v>
      </c>
      <c r="Q31" s="30">
        <v>361</v>
      </c>
      <c r="R31" s="30">
        <v>756</v>
      </c>
      <c r="S31" s="30">
        <v>0</v>
      </c>
      <c r="T31" s="30">
        <v>0</v>
      </c>
      <c r="U31" s="30">
        <v>0</v>
      </c>
      <c r="V31" s="30">
        <v>0</v>
      </c>
      <c r="W31" s="30">
        <f t="shared" si="5"/>
        <v>12578</v>
      </c>
      <c r="X31" s="30">
        <f t="shared" si="5"/>
        <v>25723</v>
      </c>
    </row>
    <row r="32" spans="1:24" ht="19.5">
      <c r="A32" s="6">
        <v>4</v>
      </c>
      <c r="B32" s="7" t="s">
        <v>18</v>
      </c>
      <c r="C32" s="30">
        <v>14007</v>
      </c>
      <c r="D32" s="30">
        <v>28363</v>
      </c>
      <c r="E32" s="30">
        <v>82</v>
      </c>
      <c r="F32" s="30">
        <v>153</v>
      </c>
      <c r="G32" s="30">
        <v>201</v>
      </c>
      <c r="H32" s="30">
        <v>419</v>
      </c>
      <c r="I32" s="30">
        <v>2512</v>
      </c>
      <c r="J32" s="30">
        <v>4906</v>
      </c>
      <c r="K32" s="30">
        <v>348</v>
      </c>
      <c r="L32" s="30">
        <v>1078</v>
      </c>
      <c r="M32" s="30">
        <v>1597</v>
      </c>
      <c r="N32" s="30">
        <v>3227</v>
      </c>
      <c r="O32" s="30">
        <v>0</v>
      </c>
      <c r="P32" s="30">
        <v>0</v>
      </c>
      <c r="Q32" s="30">
        <v>130</v>
      </c>
      <c r="R32" s="30">
        <v>257</v>
      </c>
      <c r="S32" s="30">
        <v>0</v>
      </c>
      <c r="T32" s="30">
        <v>0</v>
      </c>
      <c r="U32" s="30">
        <v>0</v>
      </c>
      <c r="V32" s="30">
        <v>0</v>
      </c>
      <c r="W32" s="30">
        <f t="shared" si="5"/>
        <v>18877</v>
      </c>
      <c r="X32" s="30">
        <f t="shared" si="5"/>
        <v>38403</v>
      </c>
    </row>
    <row r="33" spans="1:24" ht="19.5">
      <c r="A33" s="6">
        <v>5</v>
      </c>
      <c r="B33" s="7" t="s">
        <v>19</v>
      </c>
      <c r="C33" s="30">
        <v>8130</v>
      </c>
      <c r="D33" s="30">
        <v>16025</v>
      </c>
      <c r="E33" s="30">
        <v>0</v>
      </c>
      <c r="F33" s="30">
        <v>0</v>
      </c>
      <c r="G33" s="30">
        <v>0</v>
      </c>
      <c r="H33" s="30">
        <v>0</v>
      </c>
      <c r="I33" s="30">
        <v>1105</v>
      </c>
      <c r="J33" s="30">
        <v>2341</v>
      </c>
      <c r="K33" s="30">
        <v>28</v>
      </c>
      <c r="L33" s="30">
        <v>53</v>
      </c>
      <c r="M33" s="30">
        <v>2015</v>
      </c>
      <c r="N33" s="30">
        <v>3978</v>
      </c>
      <c r="O33" s="30">
        <v>0</v>
      </c>
      <c r="P33" s="30">
        <v>0</v>
      </c>
      <c r="Q33" s="30">
        <v>24</v>
      </c>
      <c r="R33" s="30">
        <v>25</v>
      </c>
      <c r="S33" s="30">
        <v>0</v>
      </c>
      <c r="T33" s="30">
        <v>0</v>
      </c>
      <c r="U33" s="30">
        <v>0</v>
      </c>
      <c r="V33" s="30">
        <v>0</v>
      </c>
      <c r="W33" s="30">
        <f t="shared" si="5"/>
        <v>11302</v>
      </c>
      <c r="X33" s="30">
        <f t="shared" si="5"/>
        <v>22422</v>
      </c>
    </row>
    <row r="34" spans="1:24" ht="19.5">
      <c r="A34" s="6">
        <v>6</v>
      </c>
      <c r="B34" s="7" t="s">
        <v>20</v>
      </c>
      <c r="C34" s="30">
        <v>16421</v>
      </c>
      <c r="D34" s="30">
        <v>32205</v>
      </c>
      <c r="E34" s="30">
        <v>121</v>
      </c>
      <c r="F34" s="30">
        <v>235</v>
      </c>
      <c r="G34" s="30">
        <v>377</v>
      </c>
      <c r="H34" s="30">
        <v>736</v>
      </c>
      <c r="I34" s="30">
        <v>1729</v>
      </c>
      <c r="J34" s="30">
        <v>4995</v>
      </c>
      <c r="K34" s="30">
        <v>161</v>
      </c>
      <c r="L34" s="30">
        <v>3356</v>
      </c>
      <c r="M34" s="30">
        <v>2522</v>
      </c>
      <c r="N34" s="30">
        <v>5007</v>
      </c>
      <c r="O34" s="30">
        <v>0</v>
      </c>
      <c r="P34" s="30">
        <v>0</v>
      </c>
      <c r="Q34" s="30">
        <v>140</v>
      </c>
      <c r="R34" s="30">
        <v>241</v>
      </c>
      <c r="S34" s="30">
        <v>0</v>
      </c>
      <c r="T34" s="30">
        <v>0</v>
      </c>
      <c r="U34" s="30">
        <v>0</v>
      </c>
      <c r="V34" s="30">
        <v>0</v>
      </c>
      <c r="W34" s="30">
        <f t="shared" si="5"/>
        <v>21471</v>
      </c>
      <c r="X34" s="30">
        <f t="shared" si="5"/>
        <v>46775</v>
      </c>
    </row>
    <row r="35" spans="1:24" ht="19.5">
      <c r="A35" s="6">
        <v>7</v>
      </c>
      <c r="B35" s="7" t="s">
        <v>21</v>
      </c>
      <c r="C35" s="18">
        <v>16110</v>
      </c>
      <c r="D35" s="18">
        <v>31979</v>
      </c>
      <c r="E35" s="18">
        <v>75</v>
      </c>
      <c r="F35" s="18">
        <v>137</v>
      </c>
      <c r="G35" s="18">
        <v>0</v>
      </c>
      <c r="H35" s="18">
        <v>0</v>
      </c>
      <c r="I35" s="18">
        <v>4529</v>
      </c>
      <c r="J35" s="18">
        <v>9038</v>
      </c>
      <c r="K35" s="18">
        <v>0</v>
      </c>
      <c r="L35" s="18">
        <v>0</v>
      </c>
      <c r="M35" s="18">
        <v>2672</v>
      </c>
      <c r="N35" s="18">
        <v>5280</v>
      </c>
      <c r="O35" s="18">
        <v>0</v>
      </c>
      <c r="P35" s="18">
        <v>0</v>
      </c>
      <c r="Q35" s="18">
        <v>1585</v>
      </c>
      <c r="R35" s="18">
        <v>3149</v>
      </c>
      <c r="S35" s="18">
        <v>0</v>
      </c>
      <c r="T35" s="18">
        <v>0</v>
      </c>
      <c r="U35" s="18">
        <v>0</v>
      </c>
      <c r="V35" s="18">
        <v>0</v>
      </c>
      <c r="W35" s="30">
        <f t="shared" si="5"/>
        <v>24971</v>
      </c>
      <c r="X35" s="30">
        <f t="shared" si="5"/>
        <v>49583</v>
      </c>
    </row>
    <row r="36" spans="1:24" ht="19.5">
      <c r="A36" s="6">
        <v>8</v>
      </c>
      <c r="B36" s="7" t="s">
        <v>22</v>
      </c>
      <c r="C36" s="30">
        <v>28057</v>
      </c>
      <c r="D36" s="30">
        <v>55014</v>
      </c>
      <c r="E36" s="30">
        <v>6481</v>
      </c>
      <c r="F36" s="30">
        <v>12708</v>
      </c>
      <c r="G36" s="30">
        <v>5854</v>
      </c>
      <c r="H36" s="30">
        <v>11113</v>
      </c>
      <c r="I36" s="30">
        <v>9983</v>
      </c>
      <c r="J36" s="30">
        <v>18941</v>
      </c>
      <c r="K36" s="30">
        <v>908</v>
      </c>
      <c r="L36" s="30">
        <v>1789</v>
      </c>
      <c r="M36" s="30">
        <v>0</v>
      </c>
      <c r="N36" s="30">
        <v>0</v>
      </c>
      <c r="O36" s="30">
        <v>131</v>
      </c>
      <c r="P36" s="30">
        <v>250</v>
      </c>
      <c r="Q36" s="30">
        <v>519</v>
      </c>
      <c r="R36" s="30">
        <v>1048</v>
      </c>
      <c r="S36" s="30">
        <v>0</v>
      </c>
      <c r="T36" s="30">
        <v>0</v>
      </c>
      <c r="U36" s="30">
        <v>62</v>
      </c>
      <c r="V36" s="30">
        <v>136</v>
      </c>
      <c r="W36" s="30">
        <f t="shared" si="5"/>
        <v>51995</v>
      </c>
      <c r="X36" s="30">
        <f t="shared" si="5"/>
        <v>100999</v>
      </c>
    </row>
    <row r="37" spans="1:24" ht="16.5">
      <c r="A37" s="31" t="s">
        <v>45</v>
      </c>
      <c r="B37" s="32"/>
      <c r="C37" s="18">
        <f>SUM(C29:C36)</f>
        <v>112169</v>
      </c>
      <c r="D37" s="18">
        <f t="shared" ref="D37:X37" si="6">SUM(D29:D36)</f>
        <v>223344</v>
      </c>
      <c r="E37" s="18">
        <f t="shared" si="6"/>
        <v>7110</v>
      </c>
      <c r="F37" s="18">
        <f t="shared" si="6"/>
        <v>13885</v>
      </c>
      <c r="G37" s="18">
        <f t="shared" si="6"/>
        <v>7807</v>
      </c>
      <c r="H37" s="18">
        <f t="shared" si="6"/>
        <v>14855</v>
      </c>
      <c r="I37" s="18">
        <f t="shared" si="6"/>
        <v>23515</v>
      </c>
      <c r="J37" s="18">
        <f t="shared" si="6"/>
        <v>47314</v>
      </c>
      <c r="K37" s="18">
        <f t="shared" si="6"/>
        <v>3272</v>
      </c>
      <c r="L37" s="18">
        <f t="shared" si="6"/>
        <v>9795</v>
      </c>
      <c r="M37" s="18">
        <f t="shared" si="6"/>
        <v>12351</v>
      </c>
      <c r="N37" s="18">
        <f t="shared" si="6"/>
        <v>24813</v>
      </c>
      <c r="O37" s="18">
        <f t="shared" si="6"/>
        <v>131</v>
      </c>
      <c r="P37" s="18">
        <f t="shared" si="6"/>
        <v>250</v>
      </c>
      <c r="Q37" s="18">
        <f t="shared" si="6"/>
        <v>2935</v>
      </c>
      <c r="R37" s="18">
        <f t="shared" si="6"/>
        <v>5794</v>
      </c>
      <c r="S37" s="18">
        <f t="shared" si="6"/>
        <v>0</v>
      </c>
      <c r="T37" s="18">
        <f t="shared" si="6"/>
        <v>0</v>
      </c>
      <c r="U37" s="18">
        <f t="shared" si="6"/>
        <v>132</v>
      </c>
      <c r="V37" s="18">
        <f t="shared" si="6"/>
        <v>283</v>
      </c>
      <c r="W37" s="18">
        <f t="shared" si="6"/>
        <v>169422</v>
      </c>
      <c r="X37" s="18">
        <f t="shared" si="6"/>
        <v>340333</v>
      </c>
    </row>
    <row r="40" spans="1:24" ht="21.75">
      <c r="A40" s="33" t="s">
        <v>46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24" ht="16.5">
      <c r="A41" s="12" t="s">
        <v>1</v>
      </c>
      <c r="B41" s="12" t="s">
        <v>2</v>
      </c>
      <c r="C41" s="34" t="s">
        <v>47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24" ht="16.5">
      <c r="A42" s="35"/>
      <c r="B42" s="35"/>
      <c r="C42" s="34" t="s">
        <v>48</v>
      </c>
      <c r="D42" s="34"/>
      <c r="E42" s="34" t="s">
        <v>49</v>
      </c>
      <c r="F42" s="34"/>
      <c r="G42" s="34" t="s">
        <v>50</v>
      </c>
      <c r="H42" s="34"/>
      <c r="I42" s="34" t="s">
        <v>51</v>
      </c>
      <c r="J42" s="34"/>
      <c r="K42" s="34" t="s">
        <v>52</v>
      </c>
      <c r="L42" s="34"/>
      <c r="M42" s="34" t="s">
        <v>53</v>
      </c>
      <c r="N42" s="34"/>
    </row>
    <row r="43" spans="1:24" ht="16.5">
      <c r="A43" s="16"/>
      <c r="B43" s="16"/>
      <c r="C43" s="18" t="s">
        <v>14</v>
      </c>
      <c r="D43" s="18" t="s">
        <v>54</v>
      </c>
      <c r="E43" s="18" t="s">
        <v>14</v>
      </c>
      <c r="F43" s="18" t="s">
        <v>54</v>
      </c>
      <c r="G43" s="18" t="s">
        <v>14</v>
      </c>
      <c r="H43" s="18" t="s">
        <v>54</v>
      </c>
      <c r="I43" s="18" t="s">
        <v>14</v>
      </c>
      <c r="J43" s="18" t="s">
        <v>54</v>
      </c>
      <c r="K43" s="18" t="s">
        <v>14</v>
      </c>
      <c r="L43" s="18" t="s">
        <v>54</v>
      </c>
      <c r="M43" s="18" t="s">
        <v>14</v>
      </c>
      <c r="N43" s="18" t="s">
        <v>54</v>
      </c>
    </row>
    <row r="44" spans="1:24" ht="19.5">
      <c r="A44" s="6">
        <v>1</v>
      </c>
      <c r="B44" s="7" t="s">
        <v>15</v>
      </c>
      <c r="C44" s="30">
        <v>4585</v>
      </c>
      <c r="D44" s="30">
        <v>2326</v>
      </c>
      <c r="E44" s="30">
        <v>4905</v>
      </c>
      <c r="F44" s="30">
        <v>2537</v>
      </c>
      <c r="G44" s="30">
        <v>4810</v>
      </c>
      <c r="H44" s="30">
        <v>2562</v>
      </c>
      <c r="I44" s="30">
        <v>4710</v>
      </c>
      <c r="J44" s="30">
        <v>2428</v>
      </c>
      <c r="K44" s="30">
        <v>3915</v>
      </c>
      <c r="L44" s="30">
        <v>2038</v>
      </c>
      <c r="M44" s="30">
        <f>C44+E44+G44+I44+K44</f>
        <v>22925</v>
      </c>
      <c r="N44" s="30">
        <f>D44+F44+H44+J44+L44</f>
        <v>11891</v>
      </c>
    </row>
    <row r="45" spans="1:24" ht="19.5">
      <c r="A45" s="6">
        <v>2</v>
      </c>
      <c r="B45" s="7" t="s">
        <v>16</v>
      </c>
      <c r="C45" s="18">
        <v>4151</v>
      </c>
      <c r="D45" s="30">
        <v>1970</v>
      </c>
      <c r="E45" s="30">
        <v>4057</v>
      </c>
      <c r="F45" s="30">
        <v>1934</v>
      </c>
      <c r="G45" s="30">
        <v>3910</v>
      </c>
      <c r="H45" s="30">
        <v>2001</v>
      </c>
      <c r="I45" s="30">
        <v>3978</v>
      </c>
      <c r="J45" s="30">
        <v>1911</v>
      </c>
      <c r="K45" s="30">
        <v>3865</v>
      </c>
      <c r="L45" s="30">
        <v>1950</v>
      </c>
      <c r="M45" s="30">
        <f t="shared" ref="M45:N51" si="7">C45+E45+G45+I45+K45</f>
        <v>19961</v>
      </c>
      <c r="N45" s="30">
        <f t="shared" si="7"/>
        <v>9766</v>
      </c>
    </row>
    <row r="46" spans="1:24" ht="19.5">
      <c r="A46" s="6">
        <v>3</v>
      </c>
      <c r="B46" s="7" t="s">
        <v>17</v>
      </c>
      <c r="C46" s="30">
        <v>5293</v>
      </c>
      <c r="D46" s="30">
        <v>2639</v>
      </c>
      <c r="E46" s="30">
        <v>5441</v>
      </c>
      <c r="F46" s="30">
        <v>2669</v>
      </c>
      <c r="G46" s="30">
        <v>5334</v>
      </c>
      <c r="H46" s="30">
        <v>2571</v>
      </c>
      <c r="I46" s="30">
        <v>5286</v>
      </c>
      <c r="J46" s="30">
        <v>2576</v>
      </c>
      <c r="K46" s="30">
        <v>4369</v>
      </c>
      <c r="L46" s="30">
        <v>2123</v>
      </c>
      <c r="M46" s="30">
        <f t="shared" si="7"/>
        <v>25723</v>
      </c>
      <c r="N46" s="30">
        <f t="shared" si="7"/>
        <v>12578</v>
      </c>
    </row>
    <row r="47" spans="1:24" ht="19.5">
      <c r="A47" s="6">
        <v>4</v>
      </c>
      <c r="B47" s="7" t="s">
        <v>18</v>
      </c>
      <c r="C47" s="30">
        <v>5219</v>
      </c>
      <c r="D47" s="30">
        <v>2548</v>
      </c>
      <c r="E47" s="30">
        <v>5054</v>
      </c>
      <c r="F47" s="30">
        <v>2522</v>
      </c>
      <c r="G47" s="30">
        <v>5220</v>
      </c>
      <c r="H47" s="30">
        <v>2576</v>
      </c>
      <c r="I47" s="30">
        <v>4987</v>
      </c>
      <c r="J47" s="30">
        <v>2526</v>
      </c>
      <c r="K47" s="30">
        <v>4765</v>
      </c>
      <c r="L47" s="30">
        <v>2432</v>
      </c>
      <c r="M47" s="30">
        <f t="shared" si="7"/>
        <v>25245</v>
      </c>
      <c r="N47" s="30">
        <f t="shared" si="7"/>
        <v>12604</v>
      </c>
    </row>
    <row r="48" spans="1:24" ht="19.5">
      <c r="A48" s="6">
        <v>5</v>
      </c>
      <c r="B48" s="7" t="s">
        <v>19</v>
      </c>
      <c r="C48" s="30">
        <v>3623</v>
      </c>
      <c r="D48" s="30">
        <v>1945</v>
      </c>
      <c r="E48" s="30">
        <v>3615</v>
      </c>
      <c r="F48" s="30">
        <v>1857</v>
      </c>
      <c r="G48" s="30">
        <v>3724</v>
      </c>
      <c r="H48" s="30">
        <v>1932</v>
      </c>
      <c r="I48" s="30">
        <v>3662</v>
      </c>
      <c r="J48" s="30">
        <v>1884</v>
      </c>
      <c r="K48" s="30">
        <v>3042</v>
      </c>
      <c r="L48" s="30">
        <v>1591</v>
      </c>
      <c r="M48" s="30">
        <f t="shared" si="7"/>
        <v>17666</v>
      </c>
      <c r="N48" s="30">
        <f t="shared" si="7"/>
        <v>9209</v>
      </c>
    </row>
    <row r="49" spans="1:14" ht="19.5">
      <c r="A49" s="6">
        <v>6</v>
      </c>
      <c r="B49" s="7" t="s">
        <v>20</v>
      </c>
      <c r="C49" s="30">
        <v>8486</v>
      </c>
      <c r="D49" s="30">
        <v>4413</v>
      </c>
      <c r="E49" s="30">
        <v>8308</v>
      </c>
      <c r="F49" s="30">
        <v>4320</v>
      </c>
      <c r="G49" s="30">
        <v>8074</v>
      </c>
      <c r="H49" s="30">
        <v>4198</v>
      </c>
      <c r="I49" s="30">
        <v>7829</v>
      </c>
      <c r="J49" s="30">
        <v>4071</v>
      </c>
      <c r="K49" s="30">
        <v>7042</v>
      </c>
      <c r="L49" s="30">
        <v>3662</v>
      </c>
      <c r="M49" s="30">
        <f t="shared" si="7"/>
        <v>39739</v>
      </c>
      <c r="N49" s="30">
        <f t="shared" si="7"/>
        <v>20664</v>
      </c>
    </row>
    <row r="50" spans="1:14" ht="19.5">
      <c r="A50" s="6">
        <v>7</v>
      </c>
      <c r="B50" s="7" t="s">
        <v>21</v>
      </c>
      <c r="C50" s="30">
        <v>8971</v>
      </c>
      <c r="D50" s="30">
        <v>4489</v>
      </c>
      <c r="E50" s="30">
        <v>8792</v>
      </c>
      <c r="F50" s="30">
        <v>4410</v>
      </c>
      <c r="G50" s="30">
        <v>8750</v>
      </c>
      <c r="H50" s="30">
        <v>4391</v>
      </c>
      <c r="I50" s="30">
        <v>8254</v>
      </c>
      <c r="J50" s="30">
        <v>4244</v>
      </c>
      <c r="K50" s="30">
        <v>6755</v>
      </c>
      <c r="L50" s="30">
        <v>3392</v>
      </c>
      <c r="M50" s="30">
        <f t="shared" si="7"/>
        <v>41522</v>
      </c>
      <c r="N50" s="30">
        <f t="shared" si="7"/>
        <v>20926</v>
      </c>
    </row>
    <row r="51" spans="1:14" ht="19.5">
      <c r="A51" s="6">
        <v>8</v>
      </c>
      <c r="B51" s="7" t="s">
        <v>22</v>
      </c>
      <c r="C51" s="30">
        <v>9177</v>
      </c>
      <c r="D51" s="30">
        <v>4680</v>
      </c>
      <c r="E51" s="30">
        <v>10275</v>
      </c>
      <c r="F51" s="30">
        <v>5240</v>
      </c>
      <c r="G51" s="30">
        <v>10148</v>
      </c>
      <c r="H51" s="30">
        <v>5175</v>
      </c>
      <c r="I51" s="30">
        <v>9479</v>
      </c>
      <c r="J51" s="30">
        <v>4834</v>
      </c>
      <c r="K51" s="30">
        <v>9192</v>
      </c>
      <c r="L51" s="30">
        <v>4688</v>
      </c>
      <c r="M51" s="30">
        <f t="shared" si="7"/>
        <v>48271</v>
      </c>
      <c r="N51" s="30">
        <f t="shared" si="7"/>
        <v>24617</v>
      </c>
    </row>
    <row r="52" spans="1:14" ht="16.5">
      <c r="A52" s="9" t="s">
        <v>24</v>
      </c>
      <c r="B52" s="10"/>
      <c r="C52" s="29">
        <f>SUM(C44:C51)</f>
        <v>49505</v>
      </c>
      <c r="D52" s="29">
        <f t="shared" ref="D52:N52" si="8">SUM(D44:D51)</f>
        <v>25010</v>
      </c>
      <c r="E52" s="29">
        <f t="shared" si="8"/>
        <v>50447</v>
      </c>
      <c r="F52" s="29">
        <f t="shared" si="8"/>
        <v>25489</v>
      </c>
      <c r="G52" s="29">
        <f t="shared" si="8"/>
        <v>49970</v>
      </c>
      <c r="H52" s="29">
        <f t="shared" si="8"/>
        <v>25406</v>
      </c>
      <c r="I52" s="29">
        <f t="shared" si="8"/>
        <v>48185</v>
      </c>
      <c r="J52" s="29">
        <f t="shared" si="8"/>
        <v>24474</v>
      </c>
      <c r="K52" s="29">
        <f t="shared" si="8"/>
        <v>42945</v>
      </c>
      <c r="L52" s="29">
        <f t="shared" si="8"/>
        <v>21876</v>
      </c>
      <c r="M52" s="29">
        <f t="shared" si="8"/>
        <v>241052</v>
      </c>
      <c r="N52" s="29">
        <f t="shared" si="8"/>
        <v>122255</v>
      </c>
    </row>
    <row r="54" spans="1:14" ht="21.75">
      <c r="A54" s="36" t="s">
        <v>55</v>
      </c>
      <c r="B54" s="36"/>
      <c r="C54" s="36"/>
      <c r="D54" s="36"/>
      <c r="E54" s="36"/>
      <c r="F54" s="36"/>
      <c r="G54" s="36"/>
      <c r="H54" s="36"/>
    </row>
    <row r="55" spans="1:14" ht="16.5">
      <c r="A55" s="12" t="s">
        <v>1</v>
      </c>
      <c r="B55" s="37" t="s">
        <v>2</v>
      </c>
      <c r="C55" s="38" t="s">
        <v>56</v>
      </c>
      <c r="D55" s="34"/>
      <c r="E55" s="34" t="s">
        <v>57</v>
      </c>
      <c r="F55" s="34"/>
      <c r="G55" s="34"/>
      <c r="H55" s="34"/>
    </row>
    <row r="56" spans="1:14" ht="16.5">
      <c r="A56" s="35"/>
      <c r="B56" s="39"/>
      <c r="C56" s="34"/>
      <c r="D56" s="34"/>
      <c r="E56" s="34" t="s">
        <v>58</v>
      </c>
      <c r="F56" s="34"/>
      <c r="G56" s="34" t="s">
        <v>59</v>
      </c>
      <c r="H56" s="34"/>
    </row>
    <row r="57" spans="1:14" ht="16.5">
      <c r="A57" s="16"/>
      <c r="B57" s="40"/>
      <c r="C57" s="18" t="s">
        <v>14</v>
      </c>
      <c r="D57" s="18" t="s">
        <v>54</v>
      </c>
      <c r="E57" s="18" t="s">
        <v>14</v>
      </c>
      <c r="F57" s="18" t="s">
        <v>54</v>
      </c>
      <c r="G57" s="41" t="s">
        <v>14</v>
      </c>
      <c r="H57" s="18" t="s">
        <v>54</v>
      </c>
    </row>
    <row r="58" spans="1:14" ht="19.5">
      <c r="A58" s="6">
        <v>1</v>
      </c>
      <c r="B58" s="7" t="s">
        <v>15</v>
      </c>
      <c r="C58" s="6">
        <v>27159</v>
      </c>
      <c r="D58" s="6">
        <v>14328</v>
      </c>
      <c r="E58" s="6">
        <v>27025</v>
      </c>
      <c r="F58" s="6">
        <v>14274</v>
      </c>
      <c r="G58" s="42">
        <f>E58/C58%</f>
        <v>99.506609227143869</v>
      </c>
      <c r="H58" s="42">
        <f>F58/D58%</f>
        <v>99.62311557788945</v>
      </c>
    </row>
    <row r="59" spans="1:14" ht="19.5">
      <c r="A59" s="6">
        <v>2</v>
      </c>
      <c r="B59" s="7" t="s">
        <v>16</v>
      </c>
      <c r="C59" s="6">
        <v>29481</v>
      </c>
      <c r="D59" s="6">
        <v>14400</v>
      </c>
      <c r="E59" s="6">
        <v>29340</v>
      </c>
      <c r="F59" s="6">
        <v>14380</v>
      </c>
      <c r="G59" s="42">
        <f t="shared" ref="G59:H66" si="9">E59/C59%</f>
        <v>99.521725857331845</v>
      </c>
      <c r="H59" s="42">
        <f t="shared" si="9"/>
        <v>99.861111111111114</v>
      </c>
    </row>
    <row r="60" spans="1:14" ht="19.5">
      <c r="A60" s="6">
        <v>3</v>
      </c>
      <c r="B60" s="7" t="s">
        <v>17</v>
      </c>
      <c r="C60" s="6">
        <v>25968</v>
      </c>
      <c r="D60" s="6">
        <v>12589</v>
      </c>
      <c r="E60" s="6">
        <v>25723</v>
      </c>
      <c r="F60" s="6">
        <v>12578</v>
      </c>
      <c r="G60" s="42">
        <f t="shared" si="9"/>
        <v>99.056531115218732</v>
      </c>
      <c r="H60" s="42">
        <f t="shared" si="9"/>
        <v>99.91262213043133</v>
      </c>
    </row>
    <row r="61" spans="1:14" ht="19.5">
      <c r="A61" s="6">
        <v>4</v>
      </c>
      <c r="B61" s="7" t="s">
        <v>18</v>
      </c>
      <c r="C61" s="6">
        <v>50813</v>
      </c>
      <c r="D61" s="6">
        <v>26172</v>
      </c>
      <c r="E61" s="6">
        <v>50781</v>
      </c>
      <c r="F61" s="6">
        <v>26172</v>
      </c>
      <c r="G61" s="42">
        <f t="shared" si="9"/>
        <v>99.937023989923844</v>
      </c>
      <c r="H61" s="42">
        <f t="shared" si="9"/>
        <v>99.999999999999986</v>
      </c>
    </row>
    <row r="62" spans="1:14" ht="19.5">
      <c r="A62" s="6">
        <v>5</v>
      </c>
      <c r="B62" s="7" t="s">
        <v>19</v>
      </c>
      <c r="C62" s="6">
        <v>22480</v>
      </c>
      <c r="D62" s="6">
        <v>11252</v>
      </c>
      <c r="E62" s="6">
        <v>22330</v>
      </c>
      <c r="F62" s="6">
        <v>11247</v>
      </c>
      <c r="G62" s="42">
        <f t="shared" si="9"/>
        <v>99.332740213523124</v>
      </c>
      <c r="H62" s="42">
        <f t="shared" si="9"/>
        <v>99.955563455385715</v>
      </c>
    </row>
    <row r="63" spans="1:14" ht="19.5">
      <c r="A63" s="6">
        <v>6</v>
      </c>
      <c r="B63" s="7" t="s">
        <v>20</v>
      </c>
      <c r="C63" s="6">
        <v>45643</v>
      </c>
      <c r="D63" s="6">
        <v>21471</v>
      </c>
      <c r="E63" s="6">
        <v>45410</v>
      </c>
      <c r="F63" s="6">
        <v>21044</v>
      </c>
      <c r="G63" s="42">
        <f t="shared" si="9"/>
        <v>99.489516464737193</v>
      </c>
      <c r="H63" s="42">
        <f t="shared" si="9"/>
        <v>98.011271016720229</v>
      </c>
    </row>
    <row r="64" spans="1:14" ht="19.5">
      <c r="A64" s="6">
        <v>7</v>
      </c>
      <c r="B64" s="7" t="s">
        <v>21</v>
      </c>
      <c r="C64" s="6">
        <v>49637</v>
      </c>
      <c r="D64" s="6">
        <v>24971</v>
      </c>
      <c r="E64" s="6">
        <v>49583</v>
      </c>
      <c r="F64" s="6">
        <v>24971</v>
      </c>
      <c r="G64" s="42">
        <f t="shared" si="9"/>
        <v>99.891210185950001</v>
      </c>
      <c r="H64" s="42">
        <f t="shared" si="9"/>
        <v>100</v>
      </c>
    </row>
    <row r="65" spans="1:12" ht="19.5">
      <c r="A65" s="6">
        <v>8</v>
      </c>
      <c r="B65" s="7" t="s">
        <v>22</v>
      </c>
      <c r="C65" s="6">
        <v>86489</v>
      </c>
      <c r="D65" s="6">
        <v>43965</v>
      </c>
      <c r="E65" s="6">
        <v>86183</v>
      </c>
      <c r="F65" s="6">
        <v>43955</v>
      </c>
      <c r="G65" s="42">
        <f t="shared" si="9"/>
        <v>99.646197782376944</v>
      </c>
      <c r="H65" s="42">
        <f t="shared" si="9"/>
        <v>99.977254634368251</v>
      </c>
    </row>
    <row r="66" spans="1:12" ht="19.5">
      <c r="A66" s="9" t="s">
        <v>24</v>
      </c>
      <c r="B66" s="10"/>
      <c r="C66" s="6">
        <f>SUM(C58:C65)</f>
        <v>337670</v>
      </c>
      <c r="D66" s="6">
        <f t="shared" ref="D66:F66" si="10">SUM(D58:D65)</f>
        <v>169148</v>
      </c>
      <c r="E66" s="6">
        <f t="shared" si="10"/>
        <v>336375</v>
      </c>
      <c r="F66" s="6">
        <f t="shared" si="10"/>
        <v>168621</v>
      </c>
      <c r="G66" s="42">
        <f t="shared" si="9"/>
        <v>99.616489471969686</v>
      </c>
      <c r="H66" s="42">
        <f t="shared" si="9"/>
        <v>99.688438527206941</v>
      </c>
    </row>
    <row r="68" spans="1:12" ht="21.75">
      <c r="A68" s="43" t="s">
        <v>60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1:12" ht="110.25">
      <c r="A69" s="5" t="s">
        <v>1</v>
      </c>
      <c r="B69" s="5" t="s">
        <v>2</v>
      </c>
      <c r="C69" s="5" t="s">
        <v>61</v>
      </c>
      <c r="D69" s="5" t="s">
        <v>62</v>
      </c>
      <c r="E69" s="5" t="s">
        <v>63</v>
      </c>
      <c r="F69" s="5" t="s">
        <v>64</v>
      </c>
      <c r="G69" s="5" t="s">
        <v>65</v>
      </c>
      <c r="H69" s="5" t="s">
        <v>66</v>
      </c>
      <c r="I69" s="5" t="s">
        <v>67</v>
      </c>
      <c r="J69" s="5" t="s">
        <v>68</v>
      </c>
      <c r="K69" s="5" t="s">
        <v>69</v>
      </c>
      <c r="L69" s="5" t="s">
        <v>70</v>
      </c>
    </row>
    <row r="70" spans="1:12" ht="19.5">
      <c r="A70" s="6">
        <v>1</v>
      </c>
      <c r="B70" s="7" t="s">
        <v>15</v>
      </c>
      <c r="C70" s="17">
        <v>121335</v>
      </c>
      <c r="D70" s="17">
        <v>121335</v>
      </c>
      <c r="E70" s="44">
        <v>1</v>
      </c>
      <c r="F70" s="17">
        <v>117640</v>
      </c>
      <c r="G70" s="17">
        <f>C70-F70</f>
        <v>3695</v>
      </c>
      <c r="H70" s="17">
        <v>0</v>
      </c>
      <c r="I70" s="17">
        <v>0</v>
      </c>
      <c r="J70" s="45">
        <v>0</v>
      </c>
      <c r="K70" s="45">
        <v>0</v>
      </c>
      <c r="L70" s="17">
        <v>0</v>
      </c>
    </row>
    <row r="71" spans="1:12" ht="19.5">
      <c r="A71" s="6">
        <v>2</v>
      </c>
      <c r="B71" s="7" t="s">
        <v>16</v>
      </c>
      <c r="C71" s="8">
        <v>31576</v>
      </c>
      <c r="D71" s="8">
        <v>31576</v>
      </c>
      <c r="E71" s="46">
        <v>1</v>
      </c>
      <c r="F71" s="8">
        <v>30962</v>
      </c>
      <c r="G71" s="8">
        <v>614</v>
      </c>
      <c r="H71" s="8">
        <v>0</v>
      </c>
      <c r="I71" s="8">
        <v>0</v>
      </c>
      <c r="J71" s="47">
        <v>0</v>
      </c>
      <c r="K71" s="47">
        <v>0</v>
      </c>
      <c r="L71" s="8">
        <v>0</v>
      </c>
    </row>
    <row r="72" spans="1:12" ht="19.5">
      <c r="A72" s="6">
        <v>3</v>
      </c>
      <c r="B72" s="7" t="s">
        <v>17</v>
      </c>
      <c r="C72" s="6">
        <v>113445</v>
      </c>
      <c r="D72" s="6">
        <v>113445</v>
      </c>
      <c r="E72" s="48">
        <v>1</v>
      </c>
      <c r="F72" s="6">
        <v>110805</v>
      </c>
      <c r="G72" s="6">
        <v>2640</v>
      </c>
      <c r="H72" s="6">
        <v>0</v>
      </c>
      <c r="I72" s="6">
        <v>0</v>
      </c>
      <c r="J72" s="49">
        <v>0</v>
      </c>
      <c r="K72" s="49">
        <v>0</v>
      </c>
      <c r="L72" s="6">
        <v>0</v>
      </c>
    </row>
    <row r="73" spans="1:12" ht="19.5">
      <c r="A73" s="6">
        <v>4</v>
      </c>
      <c r="B73" s="7" t="s">
        <v>18</v>
      </c>
      <c r="C73" s="8">
        <v>198478</v>
      </c>
      <c r="D73" s="8">
        <v>198478</v>
      </c>
      <c r="E73" s="46">
        <v>1</v>
      </c>
      <c r="F73" s="8">
        <v>188113</v>
      </c>
      <c r="G73" s="8">
        <v>10365</v>
      </c>
      <c r="H73" s="8">
        <v>192</v>
      </c>
      <c r="I73" s="8">
        <v>192</v>
      </c>
      <c r="J73" s="46">
        <v>1</v>
      </c>
      <c r="K73" s="47">
        <v>192</v>
      </c>
      <c r="L73" s="8">
        <v>0</v>
      </c>
    </row>
    <row r="74" spans="1:12" ht="58.5">
      <c r="A74" s="6">
        <v>5</v>
      </c>
      <c r="B74" s="7" t="s">
        <v>19</v>
      </c>
      <c r="C74" s="50" t="s">
        <v>71</v>
      </c>
      <c r="D74" s="50" t="s">
        <v>72</v>
      </c>
      <c r="E74" s="51" t="s">
        <v>73</v>
      </c>
      <c r="F74" s="50" t="s">
        <v>74</v>
      </c>
      <c r="G74" s="50" t="s">
        <v>75</v>
      </c>
      <c r="H74" s="6">
        <v>0</v>
      </c>
      <c r="I74" s="6">
        <v>0</v>
      </c>
      <c r="J74" s="49">
        <v>0</v>
      </c>
      <c r="K74" s="49">
        <v>0</v>
      </c>
      <c r="L74" s="6">
        <v>0</v>
      </c>
    </row>
    <row r="75" spans="1:12" ht="19.5">
      <c r="A75" s="6">
        <v>6</v>
      </c>
      <c r="B75" s="7" t="s">
        <v>20</v>
      </c>
      <c r="C75" s="8">
        <v>200946</v>
      </c>
      <c r="D75" s="8">
        <v>200946</v>
      </c>
      <c r="E75" s="46">
        <v>1</v>
      </c>
      <c r="F75" s="8">
        <v>189946</v>
      </c>
      <c r="G75" s="8">
        <v>11000</v>
      </c>
      <c r="H75" s="8">
        <v>0</v>
      </c>
      <c r="I75" s="8">
        <v>0</v>
      </c>
      <c r="J75" s="47">
        <v>0</v>
      </c>
      <c r="K75" s="47">
        <v>0</v>
      </c>
      <c r="L75" s="8">
        <v>0</v>
      </c>
    </row>
    <row r="76" spans="1:12" ht="19.5">
      <c r="A76" s="6">
        <v>7</v>
      </c>
      <c r="B76" s="7" t="s">
        <v>21</v>
      </c>
      <c r="C76" s="8">
        <v>197199</v>
      </c>
      <c r="D76" s="8">
        <v>197199</v>
      </c>
      <c r="E76" s="46">
        <v>1</v>
      </c>
      <c r="F76" s="8">
        <v>195599</v>
      </c>
      <c r="G76" s="8">
        <v>1600</v>
      </c>
      <c r="H76" s="8">
        <v>0</v>
      </c>
      <c r="I76" s="8">
        <v>0</v>
      </c>
      <c r="J76" s="47">
        <v>0</v>
      </c>
      <c r="K76" s="47">
        <v>0</v>
      </c>
      <c r="L76" s="8">
        <v>0</v>
      </c>
    </row>
    <row r="77" spans="1:12" ht="19.5">
      <c r="A77" s="6">
        <v>8</v>
      </c>
      <c r="B77" s="7" t="s">
        <v>22</v>
      </c>
      <c r="C77" s="8">
        <v>434860</v>
      </c>
      <c r="D77" s="8">
        <v>434860</v>
      </c>
      <c r="E77" s="46">
        <v>1</v>
      </c>
      <c r="F77" s="8">
        <v>391160</v>
      </c>
      <c r="G77" s="52">
        <v>43700</v>
      </c>
      <c r="H77" s="8">
        <v>4485</v>
      </c>
      <c r="I77" s="8">
        <v>4485</v>
      </c>
      <c r="J77" s="46">
        <v>1</v>
      </c>
      <c r="K77" s="47">
        <v>3345</v>
      </c>
      <c r="L77" s="8">
        <v>1140</v>
      </c>
    </row>
    <row r="78" spans="1:12" ht="19.5">
      <c r="A78" s="9" t="s">
        <v>24</v>
      </c>
      <c r="B78" s="10"/>
      <c r="C78" s="8">
        <f>SUM(C70:C77)</f>
        <v>1297839</v>
      </c>
      <c r="D78" s="8">
        <f>SUM(D70:D77)</f>
        <v>1297839</v>
      </c>
      <c r="E78" s="46">
        <v>1</v>
      </c>
      <c r="F78" s="8">
        <f t="shared" ref="F78:L78" si="11">SUM(F70:F77)</f>
        <v>1224225</v>
      </c>
      <c r="G78" s="8">
        <f t="shared" si="11"/>
        <v>73614</v>
      </c>
      <c r="H78" s="8">
        <f t="shared" si="11"/>
        <v>4677</v>
      </c>
      <c r="I78" s="8">
        <f t="shared" si="11"/>
        <v>4677</v>
      </c>
      <c r="J78" s="46">
        <v>1</v>
      </c>
      <c r="K78" s="8">
        <f t="shared" si="11"/>
        <v>3537</v>
      </c>
      <c r="L78" s="8">
        <f t="shared" si="11"/>
        <v>1140</v>
      </c>
    </row>
    <row r="80" spans="1:12" ht="21.75">
      <c r="A80" s="56" t="s">
        <v>76</v>
      </c>
      <c r="B80" s="56"/>
      <c r="C80" s="56"/>
      <c r="D80" s="56"/>
      <c r="E80" s="56"/>
      <c r="F80" s="56"/>
      <c r="G80" s="56"/>
      <c r="H80" s="57"/>
      <c r="I80" s="57"/>
      <c r="J80" s="57"/>
      <c r="K80" s="57"/>
      <c r="L80" s="57"/>
    </row>
    <row r="81" spans="1:13" ht="16.5">
      <c r="A81" s="12" t="s">
        <v>1</v>
      </c>
      <c r="B81" s="37" t="s">
        <v>2</v>
      </c>
      <c r="C81" s="53" t="s">
        <v>77</v>
      </c>
      <c r="D81" s="53" t="s">
        <v>78</v>
      </c>
      <c r="E81" s="54" t="s">
        <v>79</v>
      </c>
      <c r="F81" s="54"/>
      <c r="G81" s="54"/>
    </row>
    <row r="82" spans="1:13" ht="16.5">
      <c r="A82" s="16"/>
      <c r="B82" s="40"/>
      <c r="C82" s="54"/>
      <c r="D82" s="54"/>
      <c r="E82" s="4" t="s">
        <v>80</v>
      </c>
      <c r="F82" s="4" t="s">
        <v>81</v>
      </c>
      <c r="G82" s="4" t="s">
        <v>14</v>
      </c>
    </row>
    <row r="83" spans="1:13" ht="19.5">
      <c r="A83" s="6">
        <v>1</v>
      </c>
      <c r="B83" s="7" t="s">
        <v>15</v>
      </c>
      <c r="C83" s="6">
        <v>120</v>
      </c>
      <c r="D83" s="6">
        <v>17242</v>
      </c>
      <c r="E83" s="6">
        <v>11208</v>
      </c>
      <c r="F83" s="6">
        <v>3017</v>
      </c>
      <c r="G83" s="6">
        <f>SUM(E83:F83)</f>
        <v>14225</v>
      </c>
    </row>
    <row r="84" spans="1:13" ht="19.5">
      <c r="A84" s="6">
        <v>2</v>
      </c>
      <c r="B84" s="7" t="s">
        <v>16</v>
      </c>
      <c r="C84" s="6">
        <v>165</v>
      </c>
      <c r="D84" s="6">
        <v>22391</v>
      </c>
      <c r="E84" s="6">
        <v>20988</v>
      </c>
      <c r="F84" s="6">
        <v>927</v>
      </c>
      <c r="G84" s="6">
        <f t="shared" ref="G84:G90" si="12">SUM(E84:F84)</f>
        <v>21915</v>
      </c>
    </row>
    <row r="85" spans="1:13" ht="19.5">
      <c r="A85" s="6">
        <v>3</v>
      </c>
      <c r="B85" s="7" t="s">
        <v>17</v>
      </c>
      <c r="C85" s="6">
        <v>140</v>
      </c>
      <c r="D85" s="6">
        <v>22720</v>
      </c>
      <c r="E85" s="6">
        <v>21835</v>
      </c>
      <c r="F85" s="55">
        <v>885</v>
      </c>
      <c r="G85" s="6">
        <f t="shared" si="12"/>
        <v>22720</v>
      </c>
    </row>
    <row r="86" spans="1:13" ht="19.5">
      <c r="A86" s="6">
        <v>4</v>
      </c>
      <c r="B86" s="7" t="s">
        <v>18</v>
      </c>
      <c r="C86" s="6">
        <v>135</v>
      </c>
      <c r="D86" s="6">
        <v>24232</v>
      </c>
      <c r="E86" s="6">
        <v>21221</v>
      </c>
      <c r="F86" s="6">
        <v>1498</v>
      </c>
      <c r="G86" s="6">
        <f t="shared" si="12"/>
        <v>22719</v>
      </c>
    </row>
    <row r="87" spans="1:13" ht="19.5">
      <c r="A87" s="6">
        <v>5</v>
      </c>
      <c r="B87" s="7" t="s">
        <v>19</v>
      </c>
      <c r="C87" s="8">
        <v>103</v>
      </c>
      <c r="D87" s="8">
        <v>17102</v>
      </c>
      <c r="E87" s="8">
        <v>14180</v>
      </c>
      <c r="F87" s="8">
        <v>1212</v>
      </c>
      <c r="G87" s="6">
        <f t="shared" si="12"/>
        <v>15392</v>
      </c>
    </row>
    <row r="88" spans="1:13" ht="19.5">
      <c r="A88" s="6">
        <v>6</v>
      </c>
      <c r="B88" s="7" t="s">
        <v>20</v>
      </c>
      <c r="C88" s="6">
        <v>276</v>
      </c>
      <c r="D88" s="6">
        <v>28874</v>
      </c>
      <c r="E88" s="6">
        <v>26807</v>
      </c>
      <c r="F88" s="6">
        <v>2067</v>
      </c>
      <c r="G88" s="6">
        <f t="shared" si="12"/>
        <v>28874</v>
      </c>
    </row>
    <row r="89" spans="1:13" ht="19.5">
      <c r="A89" s="6">
        <v>7</v>
      </c>
      <c r="B89" s="7" t="s">
        <v>21</v>
      </c>
      <c r="C89" s="6">
        <v>126</v>
      </c>
      <c r="D89" s="6">
        <v>28675</v>
      </c>
      <c r="E89" s="6">
        <v>27391</v>
      </c>
      <c r="F89" s="6">
        <v>642</v>
      </c>
      <c r="G89" s="6">
        <f t="shared" si="12"/>
        <v>28033</v>
      </c>
    </row>
    <row r="90" spans="1:13" ht="19.5">
      <c r="A90" s="6">
        <v>8</v>
      </c>
      <c r="B90" s="7" t="s">
        <v>22</v>
      </c>
      <c r="C90" s="6">
        <v>258</v>
      </c>
      <c r="D90" s="6">
        <v>43837</v>
      </c>
      <c r="E90" s="6">
        <v>38063</v>
      </c>
      <c r="F90" s="6">
        <v>2520</v>
      </c>
      <c r="G90" s="6">
        <f t="shared" si="12"/>
        <v>40583</v>
      </c>
    </row>
    <row r="91" spans="1:13" ht="19.5">
      <c r="A91" s="9" t="s">
        <v>24</v>
      </c>
      <c r="B91" s="10"/>
      <c r="C91" s="6">
        <f>SUM(C83:C90)</f>
        <v>1323</v>
      </c>
      <c r="D91" s="6">
        <f t="shared" ref="D91:G91" si="13">SUM(D83:D90)</f>
        <v>205073</v>
      </c>
      <c r="E91" s="6">
        <f t="shared" si="13"/>
        <v>181693</v>
      </c>
      <c r="F91" s="6">
        <f t="shared" si="13"/>
        <v>12768</v>
      </c>
      <c r="G91" s="6">
        <f t="shared" si="13"/>
        <v>194461</v>
      </c>
    </row>
    <row r="93" spans="1:13">
      <c r="A93" s="58" t="s">
        <v>82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1:13" ht="3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</row>
    <row r="95" spans="1:13" ht="16.5">
      <c r="A95" s="59" t="s">
        <v>1</v>
      </c>
      <c r="B95" s="12" t="s">
        <v>2</v>
      </c>
      <c r="C95" s="12" t="s">
        <v>83</v>
      </c>
      <c r="D95" s="12" t="s">
        <v>84</v>
      </c>
      <c r="E95" s="60" t="s">
        <v>85</v>
      </c>
      <c r="F95" s="59"/>
      <c r="G95" s="60" t="s">
        <v>86</v>
      </c>
      <c r="H95" s="59"/>
      <c r="I95" s="12" t="s">
        <v>87</v>
      </c>
      <c r="J95" s="60" t="s">
        <v>88</v>
      </c>
      <c r="K95" s="12" t="s">
        <v>89</v>
      </c>
      <c r="L95" s="12" t="s">
        <v>90</v>
      </c>
      <c r="M95" s="61" t="s">
        <v>91</v>
      </c>
    </row>
    <row r="96" spans="1:13" ht="16.5">
      <c r="A96" s="62"/>
      <c r="B96" s="35"/>
      <c r="C96" s="35"/>
      <c r="D96" s="35"/>
      <c r="E96" s="63"/>
      <c r="F96" s="64"/>
      <c r="G96" s="65"/>
      <c r="H96" s="66"/>
      <c r="I96" s="35"/>
      <c r="J96" s="67"/>
      <c r="K96" s="35"/>
      <c r="L96" s="35"/>
      <c r="M96" s="68"/>
    </row>
    <row r="97" spans="1:13" ht="16.5">
      <c r="A97" s="66"/>
      <c r="B97" s="16"/>
      <c r="C97" s="16"/>
      <c r="D97" s="16"/>
      <c r="E97" s="30" t="s">
        <v>4</v>
      </c>
      <c r="F97" s="30" t="s">
        <v>92</v>
      </c>
      <c r="G97" s="30" t="s">
        <v>4</v>
      </c>
      <c r="H97" s="30" t="s">
        <v>92</v>
      </c>
      <c r="I97" s="16"/>
      <c r="J97" s="65"/>
      <c r="K97" s="16"/>
      <c r="L97" s="16"/>
      <c r="M97" s="69"/>
    </row>
    <row r="98" spans="1:13" ht="19.5">
      <c r="A98" s="6">
        <v>1</v>
      </c>
      <c r="B98" s="7" t="s">
        <v>15</v>
      </c>
      <c r="C98" s="6">
        <v>156</v>
      </c>
      <c r="D98" s="6">
        <v>117</v>
      </c>
      <c r="E98" s="6">
        <v>117</v>
      </c>
      <c r="F98" s="6">
        <v>24</v>
      </c>
      <c r="G98" s="6">
        <v>3152</v>
      </c>
      <c r="H98" s="6">
        <v>951</v>
      </c>
      <c r="I98" s="6">
        <v>63</v>
      </c>
      <c r="J98" s="6">
        <v>89</v>
      </c>
      <c r="K98" s="6">
        <v>42</v>
      </c>
      <c r="L98" s="6">
        <v>75</v>
      </c>
      <c r="M98" s="6">
        <v>0</v>
      </c>
    </row>
    <row r="99" spans="1:13" ht="19.5">
      <c r="A99" s="6">
        <v>2</v>
      </c>
      <c r="B99" s="7" t="s">
        <v>16</v>
      </c>
      <c r="C99" s="8">
        <v>228</v>
      </c>
      <c r="D99" s="8">
        <v>158</v>
      </c>
      <c r="E99" s="8">
        <v>158</v>
      </c>
      <c r="F99" s="8">
        <v>48</v>
      </c>
      <c r="G99" s="8">
        <v>3494</v>
      </c>
      <c r="H99" s="8">
        <v>899</v>
      </c>
      <c r="I99" s="8">
        <v>64</v>
      </c>
      <c r="J99" s="8">
        <v>143</v>
      </c>
      <c r="K99" s="8">
        <v>77</v>
      </c>
      <c r="L99" s="8">
        <v>80</v>
      </c>
      <c r="M99" s="8">
        <v>28</v>
      </c>
    </row>
    <row r="100" spans="1:13" ht="19.5">
      <c r="A100" s="6">
        <v>3</v>
      </c>
      <c r="B100" s="7" t="s">
        <v>17</v>
      </c>
      <c r="C100" s="6">
        <v>151</v>
      </c>
      <c r="D100" s="6">
        <v>139</v>
      </c>
      <c r="E100" s="6">
        <v>139</v>
      </c>
      <c r="F100" s="6">
        <v>12</v>
      </c>
      <c r="G100" s="6">
        <v>3781</v>
      </c>
      <c r="H100" s="6">
        <v>287</v>
      </c>
      <c r="I100" s="6">
        <v>57</v>
      </c>
      <c r="J100" s="6">
        <v>61</v>
      </c>
      <c r="K100" s="6">
        <v>96</v>
      </c>
      <c r="L100" s="6">
        <v>43</v>
      </c>
      <c r="M100" s="6">
        <v>0</v>
      </c>
    </row>
    <row r="101" spans="1:13" ht="19.5">
      <c r="A101" s="6">
        <v>4</v>
      </c>
      <c r="B101" s="7" t="s">
        <v>18</v>
      </c>
      <c r="C101" s="8">
        <v>204</v>
      </c>
      <c r="D101" s="8">
        <v>131</v>
      </c>
      <c r="E101" s="8">
        <v>131</v>
      </c>
      <c r="F101" s="8">
        <v>73</v>
      </c>
      <c r="G101" s="8">
        <v>4125</v>
      </c>
      <c r="H101" s="8">
        <v>1712</v>
      </c>
      <c r="I101" s="8">
        <v>64</v>
      </c>
      <c r="J101" s="8">
        <v>126</v>
      </c>
      <c r="K101" s="8">
        <v>19</v>
      </c>
      <c r="L101" s="8">
        <v>112</v>
      </c>
      <c r="M101" s="8">
        <v>0</v>
      </c>
    </row>
    <row r="102" spans="1:13" ht="19.5">
      <c r="A102" s="6">
        <v>5</v>
      </c>
      <c r="B102" s="7" t="s">
        <v>19</v>
      </c>
      <c r="C102" s="8">
        <v>130</v>
      </c>
      <c r="D102" s="8">
        <v>102</v>
      </c>
      <c r="E102" s="8">
        <v>102</v>
      </c>
      <c r="F102" s="8">
        <v>13</v>
      </c>
      <c r="G102" s="8">
        <v>2311</v>
      </c>
      <c r="H102" s="8">
        <v>215</v>
      </c>
      <c r="I102" s="8">
        <v>90</v>
      </c>
      <c r="J102" s="8">
        <v>92</v>
      </c>
      <c r="K102" s="8">
        <v>82</v>
      </c>
      <c r="L102" s="8">
        <v>20</v>
      </c>
      <c r="M102" s="8">
        <v>0</v>
      </c>
    </row>
    <row r="103" spans="1:13" ht="19.5">
      <c r="A103" s="6">
        <v>6</v>
      </c>
      <c r="B103" s="7" t="s">
        <v>20</v>
      </c>
      <c r="C103" s="8">
        <v>414</v>
      </c>
      <c r="D103" s="8">
        <v>267</v>
      </c>
      <c r="E103" s="8">
        <v>267</v>
      </c>
      <c r="F103" s="8">
        <f>C103-E103</f>
        <v>147</v>
      </c>
      <c r="G103" s="8">
        <v>4508</v>
      </c>
      <c r="H103" s="8">
        <v>2528</v>
      </c>
      <c r="I103" s="8">
        <v>85</v>
      </c>
      <c r="J103" s="8">
        <v>198</v>
      </c>
      <c r="K103" s="8">
        <v>114</v>
      </c>
      <c r="L103" s="8">
        <v>122</v>
      </c>
      <c r="M103" s="8">
        <v>31</v>
      </c>
    </row>
    <row r="104" spans="1:13" ht="19.5">
      <c r="A104" s="6">
        <v>7</v>
      </c>
      <c r="B104" s="7" t="s">
        <v>21</v>
      </c>
      <c r="C104" s="8">
        <v>243</v>
      </c>
      <c r="D104" s="8">
        <v>125</v>
      </c>
      <c r="E104" s="8">
        <v>125</v>
      </c>
      <c r="F104" s="8">
        <v>118</v>
      </c>
      <c r="G104" s="8">
        <v>4723</v>
      </c>
      <c r="H104" s="8">
        <v>3338</v>
      </c>
      <c r="I104" s="8">
        <v>62</v>
      </c>
      <c r="J104" s="8">
        <v>125</v>
      </c>
      <c r="K104" s="8">
        <v>71</v>
      </c>
      <c r="L104" s="8">
        <v>54</v>
      </c>
      <c r="M104" s="8">
        <v>0</v>
      </c>
    </row>
    <row r="105" spans="1:13" ht="19.5">
      <c r="A105" s="6">
        <v>8</v>
      </c>
      <c r="B105" s="7" t="s">
        <v>22</v>
      </c>
      <c r="C105" s="8">
        <v>456</v>
      </c>
      <c r="D105" s="8">
        <v>250</v>
      </c>
      <c r="E105" s="8">
        <v>250</v>
      </c>
      <c r="F105" s="8">
        <v>206</v>
      </c>
      <c r="G105" s="8">
        <v>8546</v>
      </c>
      <c r="H105" s="8">
        <v>3059</v>
      </c>
      <c r="I105" s="8">
        <v>140</v>
      </c>
      <c r="J105" s="8">
        <v>216</v>
      </c>
      <c r="K105" s="8">
        <v>47</v>
      </c>
      <c r="L105" s="8">
        <v>203</v>
      </c>
      <c r="M105" s="8">
        <v>0</v>
      </c>
    </row>
    <row r="106" spans="1:13" ht="19.5">
      <c r="A106" s="9" t="s">
        <v>24</v>
      </c>
      <c r="B106" s="10"/>
      <c r="C106" s="8">
        <f>SUM(C98:C105)</f>
        <v>1982</v>
      </c>
      <c r="D106" s="8">
        <f t="shared" ref="D106:M106" si="14">SUM(D98:D105)</f>
        <v>1289</v>
      </c>
      <c r="E106" s="8">
        <f t="shared" si="14"/>
        <v>1289</v>
      </c>
      <c r="F106" s="8">
        <f t="shared" si="14"/>
        <v>641</v>
      </c>
      <c r="G106" s="8">
        <f t="shared" si="14"/>
        <v>34640</v>
      </c>
      <c r="H106" s="8">
        <f t="shared" si="14"/>
        <v>12989</v>
      </c>
      <c r="I106" s="8">
        <f t="shared" si="14"/>
        <v>625</v>
      </c>
      <c r="J106" s="8">
        <f t="shared" si="14"/>
        <v>1050</v>
      </c>
      <c r="K106" s="8">
        <f t="shared" si="14"/>
        <v>548</v>
      </c>
      <c r="L106" s="8">
        <f t="shared" si="14"/>
        <v>709</v>
      </c>
      <c r="M106" s="8">
        <f t="shared" si="14"/>
        <v>59</v>
      </c>
    </row>
    <row r="108" spans="1:13">
      <c r="A108" s="71" t="s">
        <v>93</v>
      </c>
      <c r="B108" s="71"/>
      <c r="C108" s="71"/>
      <c r="D108" s="71"/>
      <c r="E108" s="71"/>
      <c r="F108" s="71"/>
      <c r="G108" s="71"/>
      <c r="H108" s="71"/>
      <c r="I108" s="71"/>
      <c r="J108" s="71"/>
    </row>
    <row r="109" spans="1:13">
      <c r="A109" s="43"/>
      <c r="B109" s="43"/>
      <c r="C109" s="43"/>
      <c r="D109" s="43"/>
      <c r="E109" s="43"/>
      <c r="F109" s="43"/>
      <c r="G109" s="43"/>
      <c r="H109" s="43"/>
      <c r="I109" s="43"/>
      <c r="J109" s="43"/>
    </row>
    <row r="110" spans="1:13" ht="16.5">
      <c r="A110" s="53" t="s">
        <v>1</v>
      </c>
      <c r="B110" s="12" t="s">
        <v>2</v>
      </c>
      <c r="C110" s="54" t="s">
        <v>94</v>
      </c>
      <c r="D110" s="54"/>
      <c r="E110" s="54"/>
      <c r="F110" s="54"/>
      <c r="G110" s="54"/>
      <c r="H110" s="54"/>
      <c r="I110" s="54" t="s">
        <v>14</v>
      </c>
      <c r="J110" s="54"/>
    </row>
    <row r="111" spans="1:13" ht="99.75" thickBot="1">
      <c r="A111" s="53"/>
      <c r="B111" s="16"/>
      <c r="C111" s="2" t="s">
        <v>95</v>
      </c>
      <c r="D111" s="2" t="s">
        <v>96</v>
      </c>
      <c r="E111" s="2" t="s">
        <v>97</v>
      </c>
      <c r="F111" s="2" t="s">
        <v>98</v>
      </c>
      <c r="G111" s="2" t="s">
        <v>99</v>
      </c>
      <c r="H111" s="2" t="s">
        <v>100</v>
      </c>
      <c r="I111" s="2" t="s">
        <v>101</v>
      </c>
      <c r="J111" s="72" t="s">
        <v>102</v>
      </c>
    </row>
    <row r="112" spans="1:13" ht="20.25" thickBot="1">
      <c r="A112" s="6">
        <v>1</v>
      </c>
      <c r="B112" s="7" t="s">
        <v>15</v>
      </c>
      <c r="C112" s="17">
        <v>1</v>
      </c>
      <c r="D112" s="17">
        <v>51</v>
      </c>
      <c r="E112" s="17">
        <v>1</v>
      </c>
      <c r="F112" s="17">
        <v>35</v>
      </c>
      <c r="G112" s="17">
        <v>1</v>
      </c>
      <c r="H112" s="17">
        <v>18</v>
      </c>
      <c r="I112" s="17">
        <v>1</v>
      </c>
      <c r="J112" s="73">
        <f>D112+F112+H112</f>
        <v>104</v>
      </c>
    </row>
    <row r="113" spans="1:10" ht="19.5">
      <c r="A113" s="6">
        <v>2</v>
      </c>
      <c r="B113" s="7" t="s">
        <v>16</v>
      </c>
      <c r="C113" s="8">
        <v>1</v>
      </c>
      <c r="D113" s="8">
        <v>8</v>
      </c>
      <c r="E113" s="8">
        <v>1</v>
      </c>
      <c r="F113" s="8">
        <v>8</v>
      </c>
      <c r="G113" s="8">
        <v>1</v>
      </c>
      <c r="H113" s="8">
        <v>8</v>
      </c>
      <c r="I113" s="74">
        <v>1</v>
      </c>
      <c r="J113" s="75">
        <v>24</v>
      </c>
    </row>
    <row r="114" spans="1:10" ht="20.25" thickBot="1">
      <c r="A114" s="6">
        <v>3</v>
      </c>
      <c r="B114" s="7" t="s">
        <v>17</v>
      </c>
      <c r="C114" s="6">
        <v>2</v>
      </c>
      <c r="D114" s="6">
        <v>54</v>
      </c>
      <c r="E114" s="6">
        <v>2</v>
      </c>
      <c r="F114" s="6">
        <v>46</v>
      </c>
      <c r="G114" s="6">
        <v>2</v>
      </c>
      <c r="H114" s="6">
        <v>57</v>
      </c>
      <c r="I114" s="6">
        <v>2</v>
      </c>
      <c r="J114" s="6">
        <v>157</v>
      </c>
    </row>
    <row r="115" spans="1:10" ht="20.25" thickBot="1">
      <c r="A115" s="6">
        <v>4</v>
      </c>
      <c r="B115" s="7" t="s">
        <v>18</v>
      </c>
      <c r="C115" s="8">
        <v>1</v>
      </c>
      <c r="D115" s="8">
        <v>73</v>
      </c>
      <c r="E115" s="8">
        <v>1</v>
      </c>
      <c r="F115" s="8">
        <v>43</v>
      </c>
      <c r="G115" s="8">
        <v>1</v>
      </c>
      <c r="H115" s="8">
        <v>28</v>
      </c>
      <c r="I115" s="8">
        <v>1</v>
      </c>
      <c r="J115" s="76">
        <v>144</v>
      </c>
    </row>
    <row r="116" spans="1:10" ht="20.25" thickBot="1">
      <c r="A116" s="6">
        <v>5</v>
      </c>
      <c r="B116" s="7" t="s">
        <v>19</v>
      </c>
      <c r="C116" s="8">
        <v>1</v>
      </c>
      <c r="D116" s="8">
        <v>30</v>
      </c>
      <c r="E116" s="8">
        <v>1</v>
      </c>
      <c r="F116" s="8">
        <v>16</v>
      </c>
      <c r="G116" s="8">
        <v>1</v>
      </c>
      <c r="H116" s="8">
        <v>25</v>
      </c>
      <c r="I116" s="8">
        <v>1</v>
      </c>
      <c r="J116" s="77">
        <v>71</v>
      </c>
    </row>
    <row r="117" spans="1:10" ht="20.25" thickBot="1">
      <c r="A117" s="6">
        <v>6</v>
      </c>
      <c r="B117" s="7" t="s">
        <v>20</v>
      </c>
      <c r="C117" s="20">
        <v>2</v>
      </c>
      <c r="D117" s="8">
        <v>56</v>
      </c>
      <c r="E117" s="8">
        <v>2</v>
      </c>
      <c r="F117" s="8">
        <v>62</v>
      </c>
      <c r="G117" s="8">
        <v>2</v>
      </c>
      <c r="H117" s="8">
        <v>57</v>
      </c>
      <c r="I117" s="74">
        <v>2</v>
      </c>
      <c r="J117" s="75">
        <v>175</v>
      </c>
    </row>
    <row r="118" spans="1:10" ht="20.25" thickBot="1">
      <c r="A118" s="6">
        <v>7</v>
      </c>
      <c r="B118" s="7" t="s">
        <v>21</v>
      </c>
      <c r="C118" s="8">
        <v>2</v>
      </c>
      <c r="D118" s="8">
        <v>126</v>
      </c>
      <c r="E118" s="8">
        <v>2</v>
      </c>
      <c r="F118" s="8">
        <v>109</v>
      </c>
      <c r="G118" s="8">
        <v>2</v>
      </c>
      <c r="H118" s="8">
        <v>128</v>
      </c>
      <c r="I118" s="8">
        <v>2</v>
      </c>
      <c r="J118" s="76">
        <v>151</v>
      </c>
    </row>
    <row r="119" spans="1:10" ht="20.25" thickBot="1">
      <c r="A119" s="6">
        <v>8</v>
      </c>
      <c r="B119" s="7" t="s">
        <v>22</v>
      </c>
      <c r="C119" s="8">
        <v>1</v>
      </c>
      <c r="D119" s="8">
        <v>10</v>
      </c>
      <c r="E119" s="8">
        <v>1</v>
      </c>
      <c r="F119" s="8">
        <v>20</v>
      </c>
      <c r="G119" s="8">
        <v>1</v>
      </c>
      <c r="H119" s="8">
        <v>23</v>
      </c>
      <c r="I119" s="52">
        <v>1</v>
      </c>
      <c r="J119" s="78">
        <v>53</v>
      </c>
    </row>
    <row r="120" spans="1:10" ht="19.5">
      <c r="A120" s="9" t="s">
        <v>24</v>
      </c>
      <c r="B120" s="10"/>
      <c r="C120" s="8">
        <f>SUM(C112:C119)</f>
        <v>11</v>
      </c>
      <c r="D120" s="8">
        <f t="shared" ref="D120:J120" si="15">SUM(D112:D119)</f>
        <v>408</v>
      </c>
      <c r="E120" s="8">
        <f t="shared" si="15"/>
        <v>11</v>
      </c>
      <c r="F120" s="8">
        <f t="shared" si="15"/>
        <v>339</v>
      </c>
      <c r="G120" s="8">
        <f t="shared" si="15"/>
        <v>11</v>
      </c>
      <c r="H120" s="8">
        <f t="shared" si="15"/>
        <v>344</v>
      </c>
      <c r="I120" s="8">
        <f t="shared" si="15"/>
        <v>11</v>
      </c>
      <c r="J120" s="8">
        <f t="shared" si="15"/>
        <v>879</v>
      </c>
    </row>
    <row r="122" spans="1:10" ht="21.75">
      <c r="A122" s="79" t="s">
        <v>103</v>
      </c>
      <c r="B122" s="79"/>
      <c r="C122" s="79"/>
      <c r="D122" s="79"/>
      <c r="E122" s="79"/>
      <c r="F122" s="79"/>
      <c r="G122" s="79"/>
      <c r="H122" s="79"/>
    </row>
    <row r="123" spans="1:10" ht="115.5">
      <c r="A123" s="2" t="s">
        <v>35</v>
      </c>
      <c r="B123" s="2" t="s">
        <v>104</v>
      </c>
      <c r="C123" s="2" t="s">
        <v>105</v>
      </c>
      <c r="D123" s="72" t="s">
        <v>106</v>
      </c>
      <c r="E123" s="2" t="s">
        <v>107</v>
      </c>
      <c r="F123" s="2" t="s">
        <v>108</v>
      </c>
      <c r="G123" s="72" t="s">
        <v>109</v>
      </c>
      <c r="H123" s="72" t="s">
        <v>110</v>
      </c>
    </row>
    <row r="124" spans="1:10" ht="19.5">
      <c r="A124" s="75">
        <v>1</v>
      </c>
      <c r="B124" s="75">
        <v>2</v>
      </c>
      <c r="C124" s="75">
        <v>3</v>
      </c>
      <c r="D124" s="75">
        <v>4</v>
      </c>
      <c r="E124" s="75">
        <v>5</v>
      </c>
      <c r="F124" s="75">
        <v>6</v>
      </c>
      <c r="G124" s="75">
        <v>7</v>
      </c>
      <c r="H124" s="75">
        <v>8</v>
      </c>
    </row>
    <row r="125" spans="1:10" ht="19.5">
      <c r="A125" s="6">
        <v>1</v>
      </c>
      <c r="B125" s="7" t="s">
        <v>15</v>
      </c>
      <c r="C125" s="6">
        <v>4222</v>
      </c>
      <c r="D125" s="6">
        <v>3661</v>
      </c>
      <c r="E125" s="6">
        <v>729</v>
      </c>
      <c r="F125" s="6">
        <v>251</v>
      </c>
      <c r="G125" s="6">
        <f>C125-D125-E125+F125</f>
        <v>83</v>
      </c>
      <c r="H125" s="80">
        <v>1.9599999999999999E-2</v>
      </c>
    </row>
    <row r="126" spans="1:10" ht="19.5">
      <c r="A126" s="6">
        <v>2</v>
      </c>
      <c r="B126" s="7" t="s">
        <v>16</v>
      </c>
      <c r="C126" s="8">
        <v>5538</v>
      </c>
      <c r="D126" s="6">
        <v>4945</v>
      </c>
      <c r="E126" s="8">
        <v>547</v>
      </c>
      <c r="F126" s="8">
        <v>98</v>
      </c>
      <c r="G126" s="6">
        <f t="shared" ref="G126:G133" si="16">C126-D126-E126+F126</f>
        <v>144</v>
      </c>
      <c r="H126" s="81">
        <v>2.5999999999999999E-2</v>
      </c>
    </row>
    <row r="127" spans="1:10" ht="19.5">
      <c r="A127" s="6">
        <v>3</v>
      </c>
      <c r="B127" s="7" t="s">
        <v>17</v>
      </c>
      <c r="C127" s="6">
        <v>4425</v>
      </c>
      <c r="D127" s="6">
        <v>3683</v>
      </c>
      <c r="E127" s="6">
        <v>593</v>
      </c>
      <c r="F127" s="6">
        <v>86</v>
      </c>
      <c r="G127" s="6">
        <v>103</v>
      </c>
      <c r="H127" s="80">
        <v>2.3199999999999998E-2</v>
      </c>
    </row>
    <row r="128" spans="1:10" ht="19.5">
      <c r="A128" s="6">
        <v>4</v>
      </c>
      <c r="B128" s="7" t="s">
        <v>18</v>
      </c>
      <c r="C128" s="8">
        <v>6612</v>
      </c>
      <c r="D128" s="6">
        <v>5117</v>
      </c>
      <c r="E128" s="8">
        <v>1132</v>
      </c>
      <c r="F128" s="8">
        <v>76</v>
      </c>
      <c r="G128" s="6">
        <f t="shared" si="16"/>
        <v>439</v>
      </c>
      <c r="H128" s="81">
        <v>6.6299999999999998E-2</v>
      </c>
    </row>
    <row r="129" spans="1:18" ht="19.5">
      <c r="A129" s="6">
        <v>5</v>
      </c>
      <c r="B129" s="7" t="s">
        <v>19</v>
      </c>
      <c r="C129" s="82">
        <v>3951</v>
      </c>
      <c r="D129" s="17">
        <v>2695</v>
      </c>
      <c r="E129" s="82">
        <v>423</v>
      </c>
      <c r="F129" s="82">
        <v>103</v>
      </c>
      <c r="G129" s="6">
        <v>279</v>
      </c>
      <c r="H129" s="83">
        <v>7.0599999999999996E-2</v>
      </c>
    </row>
    <row r="130" spans="1:18" ht="19.5">
      <c r="A130" s="6">
        <v>6</v>
      </c>
      <c r="B130" s="7" t="s">
        <v>20</v>
      </c>
      <c r="C130" s="8">
        <v>8998</v>
      </c>
      <c r="D130" s="6">
        <v>7958</v>
      </c>
      <c r="E130" s="8">
        <v>1011</v>
      </c>
      <c r="F130" s="8">
        <v>246</v>
      </c>
      <c r="G130" s="6">
        <f t="shared" si="16"/>
        <v>275</v>
      </c>
      <c r="H130" s="81">
        <v>3.0499999999999999E-2</v>
      </c>
    </row>
    <row r="131" spans="1:18" ht="19.5">
      <c r="A131" s="6">
        <v>7</v>
      </c>
      <c r="B131" s="7" t="s">
        <v>21</v>
      </c>
      <c r="C131" s="8">
        <v>6727</v>
      </c>
      <c r="D131" s="6">
        <v>5350</v>
      </c>
      <c r="E131" s="8">
        <v>1193</v>
      </c>
      <c r="F131" s="8">
        <v>91</v>
      </c>
      <c r="G131" s="6">
        <v>179</v>
      </c>
      <c r="H131" s="81">
        <v>2.6599999999999999E-2</v>
      </c>
    </row>
    <row r="132" spans="1:18" ht="19.5">
      <c r="A132" s="6">
        <v>8</v>
      </c>
      <c r="B132" s="7" t="s">
        <v>22</v>
      </c>
      <c r="C132" s="8">
        <v>10081</v>
      </c>
      <c r="D132" s="6">
        <v>8907</v>
      </c>
      <c r="E132" s="8">
        <v>1045</v>
      </c>
      <c r="F132" s="8">
        <v>72</v>
      </c>
      <c r="G132" s="6">
        <f t="shared" si="16"/>
        <v>201</v>
      </c>
      <c r="H132" s="81">
        <v>1.9900000000000001E-2</v>
      </c>
    </row>
    <row r="133" spans="1:18" ht="19.5">
      <c r="A133" s="9" t="s">
        <v>24</v>
      </c>
      <c r="B133" s="10"/>
      <c r="C133" s="8">
        <f>SUM(C125:C132)</f>
        <v>50554</v>
      </c>
      <c r="D133" s="8">
        <f t="shared" ref="D133:F133" si="17">SUM(D125:D132)</f>
        <v>42316</v>
      </c>
      <c r="E133" s="8">
        <f t="shared" si="17"/>
        <v>6673</v>
      </c>
      <c r="F133" s="8">
        <f t="shared" si="17"/>
        <v>1023</v>
      </c>
      <c r="G133" s="6">
        <f t="shared" si="16"/>
        <v>2588</v>
      </c>
      <c r="H133" s="81">
        <v>3.5299999999999998E-2</v>
      </c>
    </row>
    <row r="135" spans="1:18">
      <c r="A135" s="84" t="s">
        <v>111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</row>
    <row r="136" spans="1:18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ht="16.5">
      <c r="A137" s="53" t="s">
        <v>35</v>
      </c>
      <c r="B137" s="53" t="s">
        <v>2</v>
      </c>
      <c r="C137" s="53" t="s">
        <v>112</v>
      </c>
      <c r="D137" s="85" t="s">
        <v>113</v>
      </c>
      <c r="E137" s="86"/>
      <c r="F137" s="85" t="s">
        <v>114</v>
      </c>
      <c r="G137" s="87"/>
      <c r="H137" s="86"/>
      <c r="I137" s="85" t="s">
        <v>115</v>
      </c>
      <c r="J137" s="87"/>
      <c r="K137" s="86"/>
      <c r="L137" s="60" t="s">
        <v>116</v>
      </c>
      <c r="M137" s="59"/>
      <c r="N137" s="53" t="s">
        <v>117</v>
      </c>
      <c r="O137" s="53"/>
      <c r="P137" s="53"/>
      <c r="Q137" s="53" t="s">
        <v>118</v>
      </c>
      <c r="R137" s="53" t="s">
        <v>119</v>
      </c>
    </row>
    <row r="138" spans="1:18" ht="82.5">
      <c r="A138" s="53"/>
      <c r="B138" s="53"/>
      <c r="C138" s="53"/>
      <c r="D138" s="2" t="s">
        <v>120</v>
      </c>
      <c r="E138" s="2" t="s">
        <v>121</v>
      </c>
      <c r="F138" s="2" t="s">
        <v>122</v>
      </c>
      <c r="G138" s="2" t="s">
        <v>123</v>
      </c>
      <c r="H138" s="2" t="s">
        <v>124</v>
      </c>
      <c r="I138" s="2" t="s">
        <v>125</v>
      </c>
      <c r="J138" s="2" t="s">
        <v>126</v>
      </c>
      <c r="K138" s="2" t="s">
        <v>127</v>
      </c>
      <c r="L138" s="2" t="s">
        <v>128</v>
      </c>
      <c r="M138" s="88" t="s">
        <v>54</v>
      </c>
      <c r="N138" s="2" t="s">
        <v>129</v>
      </c>
      <c r="O138" s="2" t="s">
        <v>130</v>
      </c>
      <c r="P138" s="2" t="s">
        <v>131</v>
      </c>
      <c r="Q138" s="53"/>
      <c r="R138" s="53"/>
    </row>
    <row r="139" spans="1:18" ht="19.5">
      <c r="A139" s="6">
        <v>1</v>
      </c>
      <c r="B139" s="7" t="s">
        <v>15</v>
      </c>
      <c r="C139" s="17">
        <v>117</v>
      </c>
      <c r="D139" s="17">
        <v>129</v>
      </c>
      <c r="E139" s="17">
        <v>25</v>
      </c>
      <c r="F139" s="17">
        <v>0</v>
      </c>
      <c r="G139" s="17">
        <v>0</v>
      </c>
      <c r="H139" s="17">
        <v>117</v>
      </c>
      <c r="I139" s="17">
        <v>0</v>
      </c>
      <c r="J139" s="17">
        <v>0</v>
      </c>
      <c r="K139" s="17">
        <v>117</v>
      </c>
      <c r="L139" s="17">
        <v>702</v>
      </c>
      <c r="M139" s="17">
        <v>702</v>
      </c>
      <c r="N139" s="89">
        <v>2</v>
      </c>
      <c r="O139" s="17">
        <v>52</v>
      </c>
      <c r="P139" s="89">
        <v>624</v>
      </c>
      <c r="Q139" s="17">
        <v>117</v>
      </c>
      <c r="R139" s="17">
        <v>117</v>
      </c>
    </row>
    <row r="140" spans="1:18" ht="19.5">
      <c r="A140" s="6">
        <v>2</v>
      </c>
      <c r="B140" s="7" t="s">
        <v>16</v>
      </c>
      <c r="C140" s="8">
        <v>158</v>
      </c>
      <c r="D140" s="8">
        <v>117</v>
      </c>
      <c r="E140" s="8">
        <v>29</v>
      </c>
      <c r="F140" s="8">
        <v>101</v>
      </c>
      <c r="G140" s="8">
        <v>27</v>
      </c>
      <c r="H140" s="8">
        <v>0</v>
      </c>
      <c r="I140" s="8">
        <v>45</v>
      </c>
      <c r="J140" s="8">
        <v>13</v>
      </c>
      <c r="K140" s="8">
        <v>75</v>
      </c>
      <c r="L140" s="8">
        <v>612</v>
      </c>
      <c r="M140" s="8">
        <v>408</v>
      </c>
      <c r="N140" s="8">
        <v>27</v>
      </c>
      <c r="O140" s="8">
        <v>55</v>
      </c>
      <c r="P140" s="8">
        <v>540</v>
      </c>
      <c r="Q140" s="8">
        <v>158</v>
      </c>
      <c r="R140" s="8">
        <v>158</v>
      </c>
    </row>
    <row r="141" spans="1:18" ht="19.5">
      <c r="A141" s="6">
        <v>3</v>
      </c>
      <c r="B141" s="7" t="s">
        <v>17</v>
      </c>
      <c r="C141" s="6">
        <v>139</v>
      </c>
      <c r="D141" s="6">
        <v>48</v>
      </c>
      <c r="E141" s="6">
        <v>20</v>
      </c>
      <c r="F141" s="6">
        <v>91</v>
      </c>
      <c r="G141" s="6">
        <v>44</v>
      </c>
      <c r="H141" s="6">
        <v>4</v>
      </c>
      <c r="I141" s="6">
        <v>0</v>
      </c>
      <c r="J141" s="6">
        <v>0</v>
      </c>
      <c r="K141" s="6">
        <v>139</v>
      </c>
      <c r="L141" s="6">
        <v>3418</v>
      </c>
      <c r="M141" s="6">
        <v>3254</v>
      </c>
      <c r="N141" s="50">
        <v>15</v>
      </c>
      <c r="O141" s="50">
        <v>124</v>
      </c>
      <c r="P141" s="50">
        <v>2976</v>
      </c>
      <c r="Q141" s="6">
        <v>139</v>
      </c>
      <c r="R141" s="6">
        <v>139</v>
      </c>
    </row>
    <row r="142" spans="1:18" ht="19.5">
      <c r="A142" s="6">
        <v>4</v>
      </c>
      <c r="B142" s="7" t="s">
        <v>18</v>
      </c>
      <c r="C142" s="8">
        <v>131</v>
      </c>
      <c r="D142" s="8">
        <v>90</v>
      </c>
      <c r="E142" s="8">
        <v>35</v>
      </c>
      <c r="F142" s="8">
        <v>82</v>
      </c>
      <c r="G142" s="8">
        <v>30</v>
      </c>
      <c r="H142" s="8">
        <v>11</v>
      </c>
      <c r="I142" s="8">
        <v>82</v>
      </c>
      <c r="J142" s="8">
        <v>0</v>
      </c>
      <c r="K142" s="8">
        <v>30</v>
      </c>
      <c r="L142" s="8">
        <v>2712</v>
      </c>
      <c r="M142" s="8">
        <v>720</v>
      </c>
      <c r="N142" s="75">
        <v>2</v>
      </c>
      <c r="O142" s="8">
        <v>2</v>
      </c>
      <c r="P142" s="75">
        <v>48</v>
      </c>
      <c r="Q142" s="8">
        <v>131</v>
      </c>
      <c r="R142" s="8">
        <v>131</v>
      </c>
    </row>
    <row r="143" spans="1:18" ht="19.5">
      <c r="A143" s="6">
        <v>5</v>
      </c>
      <c r="B143" s="7" t="s">
        <v>19</v>
      </c>
      <c r="C143" s="8">
        <v>102</v>
      </c>
      <c r="D143" s="8">
        <v>35</v>
      </c>
      <c r="E143" s="8">
        <v>16</v>
      </c>
      <c r="F143" s="8">
        <v>35</v>
      </c>
      <c r="G143" s="8">
        <v>16</v>
      </c>
      <c r="H143" s="8">
        <v>0</v>
      </c>
      <c r="I143" s="8">
        <v>40</v>
      </c>
      <c r="J143" s="8">
        <v>0</v>
      </c>
      <c r="K143" s="8">
        <v>62</v>
      </c>
      <c r="L143" s="8">
        <v>805</v>
      </c>
      <c r="M143" s="8">
        <v>329</v>
      </c>
      <c r="N143" s="8">
        <v>0</v>
      </c>
      <c r="O143" s="8">
        <v>2</v>
      </c>
      <c r="P143" s="8">
        <v>42</v>
      </c>
      <c r="Q143" s="8">
        <v>102</v>
      </c>
      <c r="R143" s="8">
        <v>102</v>
      </c>
    </row>
    <row r="144" spans="1:18" ht="19.5">
      <c r="A144" s="6">
        <v>6</v>
      </c>
      <c r="B144" s="7" t="s">
        <v>20</v>
      </c>
      <c r="C144" s="8">
        <v>267</v>
      </c>
      <c r="D144" s="8">
        <v>91</v>
      </c>
      <c r="E144" s="8">
        <v>33</v>
      </c>
      <c r="F144" s="8">
        <v>70</v>
      </c>
      <c r="G144" s="8">
        <v>22</v>
      </c>
      <c r="H144" s="8">
        <v>15</v>
      </c>
      <c r="I144" s="8">
        <v>227</v>
      </c>
      <c r="J144" s="8">
        <v>163</v>
      </c>
      <c r="K144" s="8">
        <v>45</v>
      </c>
      <c r="L144" s="8">
        <v>1539</v>
      </c>
      <c r="M144" s="8">
        <v>1473</v>
      </c>
      <c r="N144" s="75">
        <v>5</v>
      </c>
      <c r="O144" s="8">
        <v>14</v>
      </c>
      <c r="P144" s="75">
        <v>168</v>
      </c>
      <c r="Q144" s="8">
        <v>267</v>
      </c>
      <c r="R144" s="8">
        <v>267</v>
      </c>
    </row>
    <row r="145" spans="1:18" ht="19.5">
      <c r="A145" s="6">
        <v>7</v>
      </c>
      <c r="B145" s="7" t="s">
        <v>21</v>
      </c>
      <c r="C145" s="8">
        <v>125</v>
      </c>
      <c r="D145" s="8">
        <v>98</v>
      </c>
      <c r="E145" s="8">
        <v>27</v>
      </c>
      <c r="F145" s="8">
        <v>98</v>
      </c>
      <c r="G145" s="8">
        <v>27</v>
      </c>
      <c r="H145" s="8">
        <v>15</v>
      </c>
      <c r="I145" s="8">
        <v>11</v>
      </c>
      <c r="J145" s="8">
        <v>0</v>
      </c>
      <c r="K145" s="8">
        <v>114</v>
      </c>
      <c r="L145" s="8">
        <v>612</v>
      </c>
      <c r="M145" s="8">
        <v>518</v>
      </c>
      <c r="N145" s="75">
        <v>8</v>
      </c>
      <c r="O145" s="8">
        <v>7</v>
      </c>
      <c r="P145" s="75">
        <v>141</v>
      </c>
      <c r="Q145" s="8">
        <v>125</v>
      </c>
      <c r="R145" s="8">
        <v>125</v>
      </c>
    </row>
    <row r="146" spans="1:18" ht="19.5">
      <c r="A146" s="6">
        <v>8</v>
      </c>
      <c r="B146" s="7" t="s">
        <v>22</v>
      </c>
      <c r="C146" s="8">
        <v>250</v>
      </c>
      <c r="D146" s="8">
        <v>120</v>
      </c>
      <c r="E146" s="8">
        <v>60</v>
      </c>
      <c r="F146" s="8">
        <v>120</v>
      </c>
      <c r="G146" s="8">
        <v>60</v>
      </c>
      <c r="H146" s="8">
        <v>0</v>
      </c>
      <c r="I146" s="8">
        <v>250</v>
      </c>
      <c r="J146" s="8">
        <v>0</v>
      </c>
      <c r="K146" s="8">
        <v>250</v>
      </c>
      <c r="L146" s="8">
        <v>5880</v>
      </c>
      <c r="M146" s="8">
        <v>5880</v>
      </c>
      <c r="N146" s="75">
        <v>5</v>
      </c>
      <c r="O146" s="8">
        <v>250</v>
      </c>
      <c r="P146" s="75">
        <v>3000</v>
      </c>
      <c r="Q146" s="8">
        <v>250</v>
      </c>
      <c r="R146" s="8">
        <v>250</v>
      </c>
    </row>
    <row r="147" spans="1:18" ht="19.5">
      <c r="A147" s="9" t="s">
        <v>24</v>
      </c>
      <c r="B147" s="10"/>
      <c r="C147" s="90">
        <f>SUM(C139:C146)</f>
        <v>1289</v>
      </c>
      <c r="D147" s="90">
        <f t="shared" ref="D147:R147" si="18">SUM(D139:D146)</f>
        <v>728</v>
      </c>
      <c r="E147" s="90">
        <f t="shared" si="18"/>
        <v>245</v>
      </c>
      <c r="F147" s="90">
        <f t="shared" si="18"/>
        <v>597</v>
      </c>
      <c r="G147" s="90">
        <f t="shared" si="18"/>
        <v>226</v>
      </c>
      <c r="H147" s="90">
        <f t="shared" si="18"/>
        <v>162</v>
      </c>
      <c r="I147" s="90">
        <f t="shared" si="18"/>
        <v>655</v>
      </c>
      <c r="J147" s="90">
        <f t="shared" si="18"/>
        <v>176</v>
      </c>
      <c r="K147" s="90">
        <f t="shared" si="18"/>
        <v>832</v>
      </c>
      <c r="L147" s="90">
        <f t="shared" si="18"/>
        <v>16280</v>
      </c>
      <c r="M147" s="90">
        <f t="shared" si="18"/>
        <v>13284</v>
      </c>
      <c r="N147" s="90">
        <f t="shared" si="18"/>
        <v>64</v>
      </c>
      <c r="O147" s="90">
        <f t="shared" si="18"/>
        <v>506</v>
      </c>
      <c r="P147" s="90">
        <f t="shared" si="18"/>
        <v>7539</v>
      </c>
      <c r="Q147" s="90">
        <f t="shared" si="18"/>
        <v>1289</v>
      </c>
      <c r="R147" s="90">
        <f t="shared" si="18"/>
        <v>1289</v>
      </c>
    </row>
  </sheetData>
  <mergeCells count="84">
    <mergeCell ref="L137:M137"/>
    <mergeCell ref="N137:P137"/>
    <mergeCell ref="Q137:Q138"/>
    <mergeCell ref="R137:R138"/>
    <mergeCell ref="A147:B147"/>
    <mergeCell ref="A120:B120"/>
    <mergeCell ref="A122:H122"/>
    <mergeCell ref="A133:B133"/>
    <mergeCell ref="A135:R136"/>
    <mergeCell ref="A137:A138"/>
    <mergeCell ref="B137:B138"/>
    <mergeCell ref="C137:C138"/>
    <mergeCell ref="D137:E137"/>
    <mergeCell ref="F137:H137"/>
    <mergeCell ref="I137:K137"/>
    <mergeCell ref="K95:K97"/>
    <mergeCell ref="L95:L97"/>
    <mergeCell ref="M95:M97"/>
    <mergeCell ref="A106:B106"/>
    <mergeCell ref="A108:J109"/>
    <mergeCell ref="A110:A111"/>
    <mergeCell ref="B110:B111"/>
    <mergeCell ref="C110:H110"/>
    <mergeCell ref="I110:J110"/>
    <mergeCell ref="A91:B91"/>
    <mergeCell ref="A93:M94"/>
    <mergeCell ref="A95:A97"/>
    <mergeCell ref="B95:B97"/>
    <mergeCell ref="C95:C97"/>
    <mergeCell ref="D95:D97"/>
    <mergeCell ref="E95:F95"/>
    <mergeCell ref="G95:H96"/>
    <mergeCell ref="I95:I97"/>
    <mergeCell ref="J95:J97"/>
    <mergeCell ref="A66:B66"/>
    <mergeCell ref="A68:L68"/>
    <mergeCell ref="A78:B78"/>
    <mergeCell ref="A81:A82"/>
    <mergeCell ref="B81:B82"/>
    <mergeCell ref="C81:C82"/>
    <mergeCell ref="D81:D82"/>
    <mergeCell ref="E81:G81"/>
    <mergeCell ref="A52:B52"/>
    <mergeCell ref="A54:H54"/>
    <mergeCell ref="A55:A57"/>
    <mergeCell ref="B55:B57"/>
    <mergeCell ref="C55:D56"/>
    <mergeCell ref="E55:H55"/>
    <mergeCell ref="E56:F56"/>
    <mergeCell ref="G56:H56"/>
    <mergeCell ref="A40:N40"/>
    <mergeCell ref="A41:A43"/>
    <mergeCell ref="B41:B43"/>
    <mergeCell ref="C41:N41"/>
    <mergeCell ref="C42:D42"/>
    <mergeCell ref="E42:F42"/>
    <mergeCell ref="G42:H42"/>
    <mergeCell ref="I42:J42"/>
    <mergeCell ref="K42:L42"/>
    <mergeCell ref="M42:N42"/>
    <mergeCell ref="O27:P27"/>
    <mergeCell ref="Q27:R27"/>
    <mergeCell ref="S27:T27"/>
    <mergeCell ref="U27:V27"/>
    <mergeCell ref="W27:X27"/>
    <mergeCell ref="A37:B37"/>
    <mergeCell ref="A24:B24"/>
    <mergeCell ref="A26:X26"/>
    <mergeCell ref="A27:A28"/>
    <mergeCell ref="B27:B28"/>
    <mergeCell ref="C27:D27"/>
    <mergeCell ref="E27:F27"/>
    <mergeCell ref="G27:H27"/>
    <mergeCell ref="I27:J27"/>
    <mergeCell ref="K27:L27"/>
    <mergeCell ref="M27:N27"/>
    <mergeCell ref="A1:N1"/>
    <mergeCell ref="A11:B11"/>
    <mergeCell ref="A13:M13"/>
    <mergeCell ref="A14:A15"/>
    <mergeCell ref="B14:B15"/>
    <mergeCell ref="C14:G14"/>
    <mergeCell ref="H14:L14"/>
    <mergeCell ref="M14:M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pkm</dc:creator>
  <cp:lastModifiedBy>pkm</cp:lastModifiedBy>
  <dcterms:created xsi:type="dcterms:W3CDTF">2022-04-22T04:52:49Z</dcterms:created>
  <dcterms:modified xsi:type="dcterms:W3CDTF">2022-04-22T05:04:59Z</dcterms:modified>
</cp:coreProperties>
</file>