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30" i="1"/>
  <c r="H29"/>
  <c r="L28"/>
  <c r="H28" s="1"/>
  <c r="L30"/>
  <c r="L29"/>
  <c r="F28"/>
  <c r="F31"/>
  <c r="J31" s="1"/>
  <c r="K31" s="1"/>
  <c r="F29"/>
  <c r="F30"/>
  <c r="C22"/>
  <c r="C17"/>
  <c r="C12"/>
  <c r="C7"/>
  <c r="E19"/>
  <c r="F19" s="1"/>
  <c r="E20"/>
  <c r="E21"/>
  <c r="F21" s="1"/>
  <c r="E18"/>
  <c r="F18" s="1"/>
  <c r="E9"/>
  <c r="F9" s="1"/>
  <c r="G9" s="1"/>
  <c r="E10"/>
  <c r="F10" s="1"/>
  <c r="G10" s="1"/>
  <c r="E11"/>
  <c r="F11" s="1"/>
  <c r="E13"/>
  <c r="F13" s="1"/>
  <c r="E14"/>
  <c r="F14" s="1"/>
  <c r="E15"/>
  <c r="E16"/>
  <c r="E8"/>
  <c r="F8" s="1"/>
  <c r="G8" s="1"/>
  <c r="E6"/>
  <c r="E4"/>
  <c r="E5"/>
  <c r="F5" s="1"/>
  <c r="E3"/>
  <c r="F3" s="1"/>
  <c r="K3" l="1"/>
  <c r="G3"/>
  <c r="J28"/>
  <c r="K28" s="1"/>
  <c r="J30"/>
  <c r="K30" s="1"/>
  <c r="J29"/>
  <c r="K29" s="1"/>
  <c r="F4"/>
  <c r="G4" s="1"/>
  <c r="G21"/>
  <c r="F20"/>
  <c r="G20" s="1"/>
  <c r="G19"/>
  <c r="G18"/>
  <c r="F16"/>
  <c r="G16" s="1"/>
  <c r="F15"/>
  <c r="G15" s="1"/>
  <c r="G14"/>
  <c r="G13"/>
  <c r="G11"/>
  <c r="H8" s="1"/>
  <c r="F6"/>
  <c r="G6" s="1"/>
  <c r="G5"/>
  <c r="H3" l="1"/>
  <c r="I3" s="1"/>
  <c r="I8"/>
  <c r="J8" s="1"/>
  <c r="H18"/>
  <c r="I18" s="1"/>
  <c r="J18" s="1"/>
  <c r="H13"/>
  <c r="I13" s="1"/>
  <c r="J13" s="1"/>
  <c r="H23" l="1"/>
  <c r="I23"/>
  <c r="J3"/>
  <c r="J23" s="1"/>
</calcChain>
</file>

<file path=xl/sharedStrings.xml><?xml version="1.0" encoding="utf-8"?>
<sst xmlns="http://schemas.openxmlformats.org/spreadsheetml/2006/main" count="44" uniqueCount="34">
  <si>
    <t>cwievi mÂqcÎ</t>
  </si>
  <si>
    <t>3gvm AšÍi gybvdvwfwËK</t>
  </si>
  <si>
    <t>‡cbkvbvi mÂqcÎ</t>
  </si>
  <si>
    <t>5 eQi †gqv`x evsjv‡`k</t>
  </si>
  <si>
    <t>mÂqcÎ Gi bvg</t>
  </si>
  <si>
    <t>g~j¨gvb</t>
  </si>
  <si>
    <t>gybvdvi nvi</t>
  </si>
  <si>
    <t>gybvdv</t>
  </si>
  <si>
    <t>KZ©b</t>
  </si>
  <si>
    <t>bxU gybvdv</t>
  </si>
  <si>
    <t>me©‡gvU</t>
  </si>
  <si>
    <t xml:space="preserve">me©‡gvU </t>
  </si>
  <si>
    <t xml:space="preserve"> †gvU</t>
  </si>
  <si>
    <t>‡gvU</t>
  </si>
  <si>
    <t>‡cbkvb mÂqcÎ</t>
  </si>
  <si>
    <t>5 eQi †gqv`x evsjv‡`k mÂqcÎ</t>
  </si>
  <si>
    <t>eQ‡ii cwigvb</t>
  </si>
  <si>
    <t>‡gvU gybvdvi</t>
  </si>
  <si>
    <t>cwi‡kvaxZ gybvdvi cwigvb</t>
  </si>
  <si>
    <t>DrmKi KZ©‡bi cwigvb</t>
  </si>
  <si>
    <t>mÂqc‡Îi bvg</t>
  </si>
  <si>
    <t>সঞ্চয়পত্রের মুনাফা ক্যালকুলেটর</t>
  </si>
  <si>
    <t>মেয়াদ শেষ হওয়ার আগে ভাংগানোর হিসাব</t>
  </si>
  <si>
    <t>Awdm mnKvix Kvg-Kw¤úDUvi Acv‡iUi</t>
  </si>
  <si>
    <t>‡Rjv mÂq Awdm/ey¨‡iv, gv¸iv</t>
  </si>
  <si>
    <t>01733-174987</t>
  </si>
  <si>
    <t>mË¡vaxKvixt †gvt UzUzj †nv‡mb</t>
  </si>
  <si>
    <t>cÖwZ j‡ÿ cÖvc¨</t>
  </si>
  <si>
    <t>cÖwZ j‡ÿ cÖwZ gv‡m cÖvc¨</t>
  </si>
  <si>
    <t>3 eQi †gqv`x</t>
  </si>
  <si>
    <t>3 gvm ci ci gybvdv cÖ`vb</t>
  </si>
  <si>
    <t>5 eQi †gqv`x</t>
  </si>
  <si>
    <t>cÖwZ gv‡m gybvdv cÖ`vb</t>
  </si>
  <si>
    <t>‡gqv` c~wZ‡Z cÖ`vb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</si>
</sst>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SutonnyMJ"/>
    </font>
    <font>
      <sz val="14"/>
      <color theme="1"/>
      <name val="SutonnyMJ"/>
    </font>
    <font>
      <b/>
      <sz val="14"/>
      <color theme="1"/>
      <name val="SutonnyMJ"/>
    </font>
    <font>
      <sz val="18"/>
      <color rgb="FFFF0000"/>
      <name val="SutonnyMJ"/>
    </font>
    <font>
      <sz val="18"/>
      <color theme="0"/>
      <name val="SutonnyMJ"/>
    </font>
    <font>
      <sz val="16"/>
      <color theme="0"/>
      <name val="SutonnyMJ"/>
    </font>
    <font>
      <b/>
      <sz val="16"/>
      <color theme="1"/>
      <name val="SutonnyMJ"/>
    </font>
    <font>
      <sz val="11"/>
      <color rgb="FF006600"/>
      <name val="SutonnyMJ"/>
    </font>
    <font>
      <sz val="16"/>
      <color rgb="FF006600"/>
      <name val="SutonnyMJ"/>
    </font>
    <font>
      <sz val="11"/>
      <color theme="0"/>
      <name val="SutonnyMJ"/>
    </font>
    <font>
      <sz val="18"/>
      <color theme="1"/>
      <name val="SutonnyMJ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4" borderId="1" xfId="0" applyFont="1" applyFill="1" applyBorder="1" applyAlignment="1" applyProtection="1">
      <alignment horizontal="justify" vertical="justify" wrapText="1"/>
      <protection locked="0"/>
    </xf>
    <xf numFmtId="0" fontId="1" fillId="0" borderId="0" xfId="0" applyFont="1" applyAlignment="1" applyProtection="1">
      <alignment horizontal="justify" vertical="justify" wrapText="1"/>
      <protection locked="0"/>
    </xf>
    <xf numFmtId="0" fontId="3" fillId="3" borderId="1" xfId="0" applyFont="1" applyFill="1" applyBorder="1" applyAlignment="1" applyProtection="1">
      <alignment horizontal="justify" vertical="justify" wrapText="1"/>
      <protection locked="0"/>
    </xf>
    <xf numFmtId="0" fontId="3" fillId="5" borderId="1" xfId="0" applyFont="1" applyFill="1" applyBorder="1" applyAlignment="1" applyProtection="1">
      <alignment horizontal="justify" vertical="justify" wrapText="1"/>
      <protection locked="0"/>
    </xf>
    <xf numFmtId="0" fontId="3" fillId="6" borderId="1" xfId="0" applyFont="1" applyFill="1" applyBorder="1" applyAlignment="1" applyProtection="1">
      <alignment horizontal="justify" vertical="justify" wrapText="1"/>
      <protection locked="0"/>
    </xf>
    <xf numFmtId="0" fontId="3" fillId="7" borderId="1" xfId="0" applyFont="1" applyFill="1" applyBorder="1" applyAlignment="1" applyProtection="1">
      <alignment horizontal="justify" vertical="justify" wrapText="1"/>
      <protection locked="0"/>
    </xf>
    <xf numFmtId="0" fontId="1" fillId="0" borderId="1" xfId="0" applyFont="1" applyBorder="1" applyAlignment="1" applyProtection="1">
      <alignment horizontal="justify" vertical="justify" wrapText="1"/>
      <protection locked="0"/>
    </xf>
    <xf numFmtId="0" fontId="3" fillId="2" borderId="1" xfId="0" applyFont="1" applyFill="1" applyBorder="1" applyAlignment="1" applyProtection="1">
      <alignment horizontal="justify" vertical="justify" wrapText="1"/>
      <protection locked="0"/>
    </xf>
    <xf numFmtId="0" fontId="2" fillId="0" borderId="1" xfId="0" applyFont="1" applyBorder="1" applyAlignment="1" applyProtection="1">
      <alignment horizontal="justify" vertical="justify" wrapText="1"/>
      <protection locked="0"/>
    </xf>
    <xf numFmtId="0" fontId="2" fillId="5" borderId="1" xfId="0" applyFont="1" applyFill="1" applyBorder="1" applyAlignment="1" applyProtection="1">
      <alignment horizontal="justify" vertical="justify" wrapText="1"/>
      <protection locked="0"/>
    </xf>
    <xf numFmtId="0" fontId="2" fillId="8" borderId="1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Alignment="1" applyProtection="1">
      <alignment horizontal="justify" vertical="justify" wrapText="1"/>
      <protection locked="0"/>
    </xf>
    <xf numFmtId="0" fontId="2" fillId="0" borderId="1" xfId="0" applyFont="1" applyBorder="1" applyAlignment="1" applyProtection="1">
      <alignment horizontal="justify" vertical="justify" wrapText="1"/>
      <protection hidden="1"/>
    </xf>
    <xf numFmtId="0" fontId="2" fillId="5" borderId="1" xfId="0" applyFont="1" applyFill="1" applyBorder="1" applyAlignment="1" applyProtection="1">
      <alignment horizontal="justify" vertical="justify" wrapText="1"/>
      <protection hidden="1"/>
    </xf>
    <xf numFmtId="0" fontId="2" fillId="8" borderId="1" xfId="0" applyFont="1" applyFill="1" applyBorder="1" applyAlignment="1" applyProtection="1">
      <alignment horizontal="justify" vertical="justify" wrapText="1"/>
      <protection hidden="1"/>
    </xf>
    <xf numFmtId="2" fontId="7" fillId="0" borderId="1" xfId="0" applyNumberFormat="1" applyFont="1" applyBorder="1" applyAlignment="1" applyProtection="1">
      <alignment vertical="center" wrapText="1"/>
      <protection hidden="1"/>
    </xf>
    <xf numFmtId="10" fontId="3" fillId="3" borderId="1" xfId="0" applyNumberFormat="1" applyFont="1" applyFill="1" applyBorder="1" applyAlignment="1" applyProtection="1">
      <alignment horizontal="justify" vertical="justify" wrapText="1"/>
      <protection hidden="1"/>
    </xf>
    <xf numFmtId="0" fontId="3" fillId="3" borderId="1" xfId="0" applyFont="1" applyFill="1" applyBorder="1" applyAlignment="1" applyProtection="1">
      <alignment horizontal="justify" vertical="justify" wrapText="1"/>
      <protection hidden="1"/>
    </xf>
    <xf numFmtId="2" fontId="3" fillId="3" borderId="1" xfId="0" applyNumberFormat="1" applyFont="1" applyFill="1" applyBorder="1" applyAlignment="1" applyProtection="1">
      <alignment horizontal="justify" vertical="justify" wrapText="1"/>
      <protection hidden="1"/>
    </xf>
    <xf numFmtId="10" fontId="3" fillId="5" borderId="1" xfId="0" applyNumberFormat="1" applyFont="1" applyFill="1" applyBorder="1" applyAlignment="1" applyProtection="1">
      <alignment horizontal="justify" vertical="justify" wrapText="1"/>
      <protection hidden="1"/>
    </xf>
    <xf numFmtId="2" fontId="3" fillId="5" borderId="1" xfId="0" applyNumberFormat="1" applyFont="1" applyFill="1" applyBorder="1" applyAlignment="1" applyProtection="1">
      <alignment horizontal="justify" vertical="justify" wrapText="1"/>
      <protection hidden="1"/>
    </xf>
    <xf numFmtId="0" fontId="3" fillId="5" borderId="1" xfId="0" applyFont="1" applyFill="1" applyBorder="1" applyAlignment="1" applyProtection="1">
      <alignment horizontal="justify" vertical="justify" wrapText="1"/>
      <protection hidden="1"/>
    </xf>
    <xf numFmtId="9" fontId="3" fillId="5" borderId="1" xfId="0" applyNumberFormat="1" applyFont="1" applyFill="1" applyBorder="1" applyAlignment="1" applyProtection="1">
      <alignment horizontal="justify" vertical="justify" wrapText="1"/>
      <protection hidden="1"/>
    </xf>
    <xf numFmtId="10" fontId="3" fillId="6" borderId="1" xfId="0" applyNumberFormat="1" applyFont="1" applyFill="1" applyBorder="1" applyAlignment="1" applyProtection="1">
      <alignment horizontal="justify" vertical="justify" wrapText="1"/>
      <protection hidden="1"/>
    </xf>
    <xf numFmtId="2" fontId="3" fillId="6" borderId="1" xfId="0" applyNumberFormat="1" applyFont="1" applyFill="1" applyBorder="1" applyAlignment="1" applyProtection="1">
      <alignment horizontal="justify" vertical="justify" wrapText="1"/>
      <protection hidden="1"/>
    </xf>
    <xf numFmtId="0" fontId="3" fillId="6" borderId="1" xfId="0" applyFont="1" applyFill="1" applyBorder="1" applyAlignment="1" applyProtection="1">
      <alignment horizontal="justify" vertical="justify" wrapText="1"/>
      <protection hidden="1"/>
    </xf>
    <xf numFmtId="10" fontId="3" fillId="7" borderId="1" xfId="0" applyNumberFormat="1" applyFont="1" applyFill="1" applyBorder="1" applyAlignment="1" applyProtection="1">
      <alignment horizontal="justify" vertical="justify" wrapText="1"/>
      <protection hidden="1"/>
    </xf>
    <xf numFmtId="0" fontId="3" fillId="7" borderId="1" xfId="0" applyFont="1" applyFill="1" applyBorder="1" applyAlignment="1" applyProtection="1">
      <alignment horizontal="justify" vertical="justify" wrapText="1"/>
      <protection hidden="1"/>
    </xf>
    <xf numFmtId="2" fontId="3" fillId="7" borderId="1" xfId="0" applyNumberFormat="1" applyFont="1" applyFill="1" applyBorder="1" applyAlignment="1" applyProtection="1">
      <alignment horizontal="justify" vertical="justify" wrapText="1"/>
      <protection hidden="1"/>
    </xf>
    <xf numFmtId="0" fontId="3" fillId="7" borderId="5" xfId="0" applyFont="1" applyFill="1" applyBorder="1" applyAlignment="1" applyProtection="1">
      <alignment horizontal="justify" vertical="justify" wrapText="1"/>
      <protection hidden="1"/>
    </xf>
    <xf numFmtId="0" fontId="8" fillId="0" borderId="0" xfId="0" applyFont="1" applyAlignment="1" applyProtection="1">
      <alignment horizontal="justify" vertical="justify" wrapText="1"/>
      <protection hidden="1"/>
    </xf>
    <xf numFmtId="0" fontId="8" fillId="0" borderId="0" xfId="0" applyFont="1" applyAlignment="1" applyProtection="1">
      <alignment vertical="justify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5" borderId="2" xfId="0" applyFont="1" applyFill="1" applyBorder="1" applyAlignment="1" applyProtection="1">
      <alignment horizontal="center" vertical="center" wrapText="1"/>
      <protection hidden="1"/>
    </xf>
    <xf numFmtId="0" fontId="3" fillId="6" borderId="4" xfId="0" applyFont="1" applyFill="1" applyBorder="1" applyAlignment="1" applyProtection="1">
      <alignment horizontal="center" vertical="center" wrapText="1"/>
      <protection hidden="1"/>
    </xf>
    <xf numFmtId="0" fontId="3" fillId="7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5" borderId="1" xfId="0" applyFont="1" applyFill="1" applyBorder="1" applyAlignment="1" applyProtection="1">
      <alignment horizontal="center" vertical="center" wrapText="1"/>
      <protection hidden="1"/>
    </xf>
    <xf numFmtId="0" fontId="2" fillId="8" borderId="1" xfId="0" applyFont="1" applyFill="1" applyBorder="1" applyAlignment="1" applyProtection="1">
      <alignment horizontal="center" vertical="center" wrapText="1"/>
      <protection hidden="1"/>
    </xf>
    <xf numFmtId="9" fontId="2" fillId="0" borderId="1" xfId="0" applyNumberFormat="1" applyFont="1" applyBorder="1" applyAlignment="1" applyProtection="1">
      <alignment horizontal="justify" vertical="justify" wrapText="1"/>
      <protection locked="0"/>
    </xf>
    <xf numFmtId="9" fontId="2" fillId="5" borderId="1" xfId="0" applyNumberFormat="1" applyFont="1" applyFill="1" applyBorder="1" applyAlignment="1" applyProtection="1">
      <alignment horizontal="justify" vertical="justify" wrapText="1"/>
      <protection locked="0"/>
    </xf>
    <xf numFmtId="10" fontId="2" fillId="0" borderId="1" xfId="0" applyNumberFormat="1" applyFont="1" applyBorder="1" applyAlignment="1" applyProtection="1">
      <alignment horizontal="justify" vertical="justify" wrapText="1"/>
      <protection locked="0"/>
    </xf>
    <xf numFmtId="10" fontId="2" fillId="8" borderId="1" xfId="0" applyNumberFormat="1" applyFont="1" applyFill="1" applyBorder="1" applyAlignment="1" applyProtection="1">
      <alignment horizontal="justify" vertical="justify" wrapText="1"/>
      <protection locked="0"/>
    </xf>
    <xf numFmtId="0" fontId="10" fillId="0" borderId="0" xfId="0" applyFont="1" applyAlignment="1" applyProtection="1">
      <alignment horizontal="justify" vertical="justify" wrapText="1"/>
      <protection hidden="1"/>
    </xf>
    <xf numFmtId="9" fontId="2" fillId="8" borderId="1" xfId="0" applyNumberFormat="1" applyFont="1" applyFill="1" applyBorder="1" applyAlignment="1" applyProtection="1">
      <alignment horizontal="justify" vertical="justify" wrapText="1"/>
      <protection locked="0"/>
    </xf>
    <xf numFmtId="0" fontId="9" fillId="0" borderId="0" xfId="0" applyFont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justify" wrapText="1"/>
      <protection locked="0"/>
    </xf>
    <xf numFmtId="0" fontId="3" fillId="2" borderId="7" xfId="0" applyFont="1" applyFill="1" applyBorder="1" applyAlignment="1" applyProtection="1">
      <alignment horizontal="center" vertical="justify" wrapText="1"/>
      <protection locked="0"/>
    </xf>
    <xf numFmtId="0" fontId="6" fillId="9" borderId="8" xfId="0" applyFont="1" applyFill="1" applyBorder="1" applyAlignment="1" applyProtection="1">
      <alignment horizontal="center" vertical="justify" wrapText="1"/>
      <protection hidden="1"/>
    </xf>
    <xf numFmtId="2" fontId="2" fillId="3" borderId="1" xfId="0" applyNumberFormat="1" applyFont="1" applyFill="1" applyBorder="1" applyAlignment="1" applyProtection="1">
      <alignment vertical="center" wrapText="1"/>
      <protection hidden="1"/>
    </xf>
    <xf numFmtId="2" fontId="3" fillId="3" borderId="2" xfId="0" applyNumberFormat="1" applyFont="1" applyFill="1" applyBorder="1" applyAlignment="1" applyProtection="1">
      <alignment vertical="center" wrapText="1"/>
      <protection hidden="1"/>
    </xf>
    <xf numFmtId="2" fontId="3" fillId="3" borderId="3" xfId="0" applyNumberFormat="1" applyFont="1" applyFill="1" applyBorder="1" applyAlignment="1" applyProtection="1">
      <alignment vertical="center" wrapText="1"/>
      <protection hidden="1"/>
    </xf>
    <xf numFmtId="2" fontId="3" fillId="3" borderId="4" xfId="0" applyNumberFormat="1" applyFont="1" applyFill="1" applyBorder="1" applyAlignment="1" applyProtection="1">
      <alignment vertical="center" wrapText="1"/>
      <protection hidden="1"/>
    </xf>
    <xf numFmtId="2" fontId="2" fillId="5" borderId="1" xfId="0" applyNumberFormat="1" applyFont="1" applyFill="1" applyBorder="1" applyAlignment="1" applyProtection="1">
      <alignment vertical="center" wrapText="1"/>
      <protection hidden="1"/>
    </xf>
    <xf numFmtId="2" fontId="2" fillId="6" borderId="1" xfId="0" applyNumberFormat="1" applyFont="1" applyFill="1" applyBorder="1" applyAlignment="1" applyProtection="1">
      <alignment vertical="center" wrapText="1"/>
      <protection hidden="1"/>
    </xf>
    <xf numFmtId="2" fontId="2" fillId="7" borderId="1" xfId="0" applyNumberFormat="1" applyFont="1" applyFill="1" applyBorder="1" applyAlignment="1" applyProtection="1">
      <alignment vertical="center" wrapText="1"/>
      <protection hidden="1"/>
    </xf>
    <xf numFmtId="2" fontId="3" fillId="5" borderId="2" xfId="0" applyNumberFormat="1" applyFont="1" applyFill="1" applyBorder="1" applyAlignment="1" applyProtection="1">
      <alignment vertical="center" wrapText="1"/>
      <protection hidden="1"/>
    </xf>
    <xf numFmtId="2" fontId="3" fillId="5" borderId="3" xfId="0" applyNumberFormat="1" applyFont="1" applyFill="1" applyBorder="1" applyAlignment="1" applyProtection="1">
      <alignment vertical="center" wrapText="1"/>
      <protection hidden="1"/>
    </xf>
    <xf numFmtId="2" fontId="3" fillId="5" borderId="4" xfId="0" applyNumberFormat="1" applyFont="1" applyFill="1" applyBorder="1" applyAlignment="1" applyProtection="1">
      <alignment vertical="center" wrapText="1"/>
      <protection hidden="1"/>
    </xf>
    <xf numFmtId="2" fontId="3" fillId="6" borderId="2" xfId="0" applyNumberFormat="1" applyFont="1" applyFill="1" applyBorder="1" applyAlignment="1" applyProtection="1">
      <alignment vertical="center" wrapText="1"/>
      <protection hidden="1"/>
    </xf>
    <xf numFmtId="2" fontId="3" fillId="6" borderId="3" xfId="0" applyNumberFormat="1" applyFont="1" applyFill="1" applyBorder="1" applyAlignment="1" applyProtection="1">
      <alignment vertical="center" wrapText="1"/>
      <protection hidden="1"/>
    </xf>
    <xf numFmtId="2" fontId="3" fillId="6" borderId="4" xfId="0" applyNumberFormat="1" applyFont="1" applyFill="1" applyBorder="1" applyAlignment="1" applyProtection="1">
      <alignment vertical="center" wrapText="1"/>
      <protection hidden="1"/>
    </xf>
    <xf numFmtId="2" fontId="3" fillId="7" borderId="2" xfId="0" applyNumberFormat="1" applyFont="1" applyFill="1" applyBorder="1" applyAlignment="1" applyProtection="1">
      <alignment vertical="center" wrapText="1"/>
      <protection hidden="1"/>
    </xf>
    <xf numFmtId="2" fontId="3" fillId="7" borderId="3" xfId="0" applyNumberFormat="1" applyFont="1" applyFill="1" applyBorder="1" applyAlignment="1" applyProtection="1">
      <alignment vertical="center" wrapText="1"/>
      <protection hidden="1"/>
    </xf>
    <xf numFmtId="2" fontId="3" fillId="7" borderId="4" xfId="0" applyNumberFormat="1" applyFont="1" applyFill="1" applyBorder="1" applyAlignment="1" applyProtection="1">
      <alignment vertical="center" wrapText="1"/>
      <protection hidden="1"/>
    </xf>
    <xf numFmtId="0" fontId="3" fillId="0" borderId="5" xfId="0" applyFont="1" applyBorder="1" applyAlignment="1" applyProtection="1">
      <alignment horizontal="justify" vertical="justify" wrapText="1"/>
      <protection locked="0"/>
    </xf>
    <xf numFmtId="0" fontId="3" fillId="0" borderId="6" xfId="0" applyFont="1" applyBorder="1" applyAlignment="1" applyProtection="1">
      <alignment horizontal="justify" vertical="justify" wrapText="1"/>
      <protection locked="0"/>
    </xf>
    <xf numFmtId="0" fontId="3" fillId="0" borderId="7" xfId="0" applyFont="1" applyBorder="1" applyAlignment="1" applyProtection="1">
      <alignment horizontal="justify" vertical="justify" wrapText="1"/>
      <protection locked="0"/>
    </xf>
    <xf numFmtId="43" fontId="3" fillId="3" borderId="2" xfId="0" applyNumberFormat="1" applyFont="1" applyFill="1" applyBorder="1" applyAlignment="1" applyProtection="1">
      <alignment horizontal="center" vertical="center" wrapText="1"/>
      <protection hidden="1"/>
    </xf>
    <xf numFmtId="43" fontId="3" fillId="3" borderId="3" xfId="0" applyNumberFormat="1" applyFont="1" applyFill="1" applyBorder="1" applyAlignment="1" applyProtection="1">
      <alignment horizontal="center" vertical="center" wrapText="1"/>
      <protection hidden="1"/>
    </xf>
    <xf numFmtId="43" fontId="3" fillId="3" borderId="4" xfId="0" applyNumberFormat="1" applyFont="1" applyFill="1" applyBorder="1" applyAlignment="1" applyProtection="1">
      <alignment horizontal="center" vertical="center" wrapText="1"/>
      <protection hidden="1"/>
    </xf>
    <xf numFmtId="2" fontId="3" fillId="5" borderId="1" xfId="0" applyNumberFormat="1" applyFont="1" applyFill="1" applyBorder="1" applyAlignment="1" applyProtection="1">
      <alignment vertical="center" wrapText="1"/>
      <protection hidden="1"/>
    </xf>
    <xf numFmtId="2" fontId="3" fillId="6" borderId="1" xfId="0" applyNumberFormat="1" applyFont="1" applyFill="1" applyBorder="1" applyAlignment="1" applyProtection="1">
      <alignment vertical="center" wrapText="1"/>
      <protection hidden="1"/>
    </xf>
    <xf numFmtId="2" fontId="3" fillId="7" borderId="1" xfId="0" applyNumberFormat="1" applyFont="1" applyFill="1" applyBorder="1" applyAlignment="1" applyProtection="1">
      <alignment vertical="center" wrapText="1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0" fontId="3" fillId="6" borderId="2" xfId="0" applyFont="1" applyFill="1" applyBorder="1" applyAlignment="1" applyProtection="1">
      <alignment horizontal="center" vertical="center" wrapText="1"/>
      <protection hidden="1"/>
    </xf>
    <xf numFmtId="0" fontId="3" fillId="6" borderId="3" xfId="0" applyFont="1" applyFill="1" applyBorder="1" applyAlignment="1" applyProtection="1">
      <alignment horizontal="center" vertical="center" wrapText="1"/>
      <protection hidden="1"/>
    </xf>
    <xf numFmtId="0" fontId="5" fillId="9" borderId="0" xfId="0" applyFont="1" applyFill="1" applyAlignment="1" applyProtection="1">
      <alignment horizontal="center" vertical="justify" wrapText="1"/>
      <protection hidden="1"/>
    </xf>
    <xf numFmtId="0" fontId="3" fillId="5" borderId="2" xfId="0" applyFont="1" applyFill="1" applyBorder="1" applyAlignment="1" applyProtection="1">
      <alignment horizontal="center" vertical="center" wrapText="1"/>
      <protection hidden="1"/>
    </xf>
    <xf numFmtId="0" fontId="3" fillId="5" borderId="3" xfId="0" applyFont="1" applyFill="1" applyBorder="1" applyAlignment="1" applyProtection="1">
      <alignment horizontal="center" vertical="center" wrapText="1"/>
      <protection hidden="1"/>
    </xf>
    <xf numFmtId="0" fontId="3" fillId="5" borderId="3" xfId="0" applyFont="1" applyFill="1" applyBorder="1" applyAlignment="1" applyProtection="1">
      <alignment vertical="center" wrapText="1"/>
      <protection hidden="1"/>
    </xf>
    <xf numFmtId="0" fontId="3" fillId="5" borderId="4" xfId="0" applyFont="1" applyFill="1" applyBorder="1" applyAlignment="1" applyProtection="1">
      <alignment vertical="center" wrapText="1"/>
      <protection hidden="1"/>
    </xf>
    <xf numFmtId="0" fontId="3" fillId="6" borderId="3" xfId="0" applyFont="1" applyFill="1" applyBorder="1" applyAlignment="1" applyProtection="1">
      <alignment vertical="center" wrapText="1"/>
      <protection hidden="1"/>
    </xf>
    <xf numFmtId="0" fontId="3" fillId="6" borderId="4" xfId="0" applyFont="1" applyFill="1" applyBorder="1" applyAlignment="1" applyProtection="1">
      <alignment vertical="center" wrapText="1"/>
      <protection hidden="1"/>
    </xf>
    <xf numFmtId="0" fontId="3" fillId="7" borderId="4" xfId="0" applyFont="1" applyFill="1" applyBorder="1" applyAlignment="1" applyProtection="1">
      <alignment vertical="center" wrapText="1"/>
      <protection hidden="1"/>
    </xf>
    <xf numFmtId="0" fontId="3" fillId="3" borderId="3" xfId="0" applyFont="1" applyFill="1" applyBorder="1" applyAlignment="1" applyProtection="1">
      <alignment vertical="center" wrapText="1"/>
      <protection hidden="1"/>
    </xf>
    <xf numFmtId="0" fontId="3" fillId="3" borderId="4" xfId="0" applyFont="1" applyFill="1" applyBorder="1" applyAlignment="1" applyProtection="1">
      <alignment vertical="center" wrapText="1"/>
      <protection hidden="1"/>
    </xf>
    <xf numFmtId="0" fontId="3" fillId="7" borderId="2" xfId="0" applyFont="1" applyFill="1" applyBorder="1" applyAlignment="1" applyProtection="1">
      <alignment horizontal="center" vertical="center" wrapText="1"/>
      <protection hidden="1"/>
    </xf>
    <xf numFmtId="0" fontId="3" fillId="7" borderId="3" xfId="0" applyFont="1" applyFill="1" applyBorder="1" applyAlignment="1" applyProtection="1">
      <alignment horizontal="center" vertical="center" wrapText="1"/>
      <protection hidden="1"/>
    </xf>
    <xf numFmtId="0" fontId="3" fillId="7" borderId="3" xfId="0" applyFont="1" applyFill="1" applyBorder="1" applyAlignment="1" applyProtection="1">
      <alignment vertical="center" wrapText="1"/>
      <protection hidden="1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0" fillId="10" borderId="0" xfId="0" applyFont="1" applyFill="1" applyAlignment="1" applyProtection="1">
      <alignment horizontal="justify" vertical="justify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  <color rgb="FF66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topLeftCell="A16" zoomScale="85" zoomScaleNormal="85" workbookViewId="0">
      <selection activeCell="C37" sqref="C37"/>
    </sheetView>
  </sheetViews>
  <sheetFormatPr defaultRowHeight="14.25"/>
  <cols>
    <col min="1" max="1" width="9.140625" style="2"/>
    <col min="2" max="2" width="32.5703125" style="2" customWidth="1"/>
    <col min="3" max="3" width="11.85546875" style="2" customWidth="1"/>
    <col min="4" max="4" width="11.28515625" style="2" bestFit="1" customWidth="1"/>
    <col min="5" max="5" width="13.5703125" style="2" customWidth="1"/>
    <col min="6" max="6" width="12.42578125" style="2" customWidth="1"/>
    <col min="7" max="7" width="14" style="2" customWidth="1"/>
    <col min="8" max="8" width="14.140625" style="2" bestFit="1" customWidth="1"/>
    <col min="9" max="9" width="14.7109375" style="2" bestFit="1" customWidth="1"/>
    <col min="10" max="10" width="15.42578125" style="2" bestFit="1" customWidth="1"/>
    <col min="11" max="11" width="17.42578125" style="2" customWidth="1"/>
    <col min="12" max="16384" width="9.140625" style="2"/>
  </cols>
  <sheetData>
    <row r="1" spans="2:11" s="12" customFormat="1" ht="25.5" customHeight="1">
      <c r="C1" s="83" t="s">
        <v>21</v>
      </c>
      <c r="D1" s="83"/>
      <c r="E1" s="83"/>
      <c r="F1" s="83"/>
      <c r="G1" s="83"/>
      <c r="H1" s="83"/>
      <c r="I1" s="83"/>
    </row>
    <row r="2" spans="2:11" ht="36">
      <c r="B2" s="33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27</v>
      </c>
      <c r="J2" s="1" t="s">
        <v>28</v>
      </c>
    </row>
    <row r="3" spans="2:11" ht="18">
      <c r="B3" s="79" t="s">
        <v>0</v>
      </c>
      <c r="C3" s="3"/>
      <c r="D3" s="17">
        <v>0.1152</v>
      </c>
      <c r="E3" s="18">
        <f>C3*D3/12</f>
        <v>0</v>
      </c>
      <c r="F3" s="18">
        <f>E3*5%</f>
        <v>0</v>
      </c>
      <c r="G3" s="18">
        <f>E3-F3</f>
        <v>0</v>
      </c>
      <c r="H3" s="55">
        <f>G3+G4+G5+G6</f>
        <v>0</v>
      </c>
      <c r="I3" s="73" t="e">
        <f>H3/C7*100000</f>
        <v>#DIV/0!</v>
      </c>
      <c r="J3" s="54" t="e">
        <f>I3</f>
        <v>#DIV/0!</v>
      </c>
      <c r="K3" s="97">
        <f>C7+C12+C17+C22</f>
        <v>0</v>
      </c>
    </row>
    <row r="4" spans="2:11" ht="18">
      <c r="B4" s="80"/>
      <c r="C4" s="3"/>
      <c r="D4" s="17">
        <v>0.1152</v>
      </c>
      <c r="E4" s="18">
        <f t="shared" ref="E4:E6" si="0">C4*D4/12</f>
        <v>0</v>
      </c>
      <c r="F4" s="18">
        <f>E4*10%</f>
        <v>0</v>
      </c>
      <c r="G4" s="18">
        <f t="shared" ref="G4:G6" si="1">E4-F4</f>
        <v>0</v>
      </c>
      <c r="H4" s="56"/>
      <c r="I4" s="74"/>
      <c r="J4" s="54"/>
      <c r="K4" s="96"/>
    </row>
    <row r="5" spans="2:11" ht="18">
      <c r="B5" s="91" t="s">
        <v>31</v>
      </c>
      <c r="C5" s="3"/>
      <c r="D5" s="17">
        <v>0.105</v>
      </c>
      <c r="E5" s="18">
        <f t="shared" si="0"/>
        <v>0</v>
      </c>
      <c r="F5" s="18">
        <f t="shared" ref="F5:F21" si="2">E5*10%</f>
        <v>0</v>
      </c>
      <c r="G5" s="18">
        <f t="shared" si="1"/>
        <v>0</v>
      </c>
      <c r="H5" s="56"/>
      <c r="I5" s="74"/>
      <c r="J5" s="54"/>
      <c r="K5" s="96"/>
    </row>
    <row r="6" spans="2:11" ht="18">
      <c r="B6" s="92" t="s">
        <v>32</v>
      </c>
      <c r="C6" s="3"/>
      <c r="D6" s="17">
        <v>9.5000000000000001E-2</v>
      </c>
      <c r="E6" s="19">
        <f t="shared" si="0"/>
        <v>0</v>
      </c>
      <c r="F6" s="19">
        <f t="shared" si="2"/>
        <v>0</v>
      </c>
      <c r="G6" s="18">
        <f t="shared" si="1"/>
        <v>0</v>
      </c>
      <c r="H6" s="56"/>
      <c r="I6" s="74"/>
      <c r="J6" s="54"/>
      <c r="K6" s="96"/>
    </row>
    <row r="7" spans="2:11" ht="18">
      <c r="B7" s="34" t="s">
        <v>12</v>
      </c>
      <c r="C7" s="18">
        <f>C3+C4+C5+C6</f>
        <v>0</v>
      </c>
      <c r="D7" s="17"/>
      <c r="E7" s="19"/>
      <c r="F7" s="19"/>
      <c r="G7" s="18"/>
      <c r="H7" s="57"/>
      <c r="I7" s="75"/>
      <c r="J7" s="54"/>
      <c r="K7" s="96"/>
    </row>
    <row r="8" spans="2:11" ht="18">
      <c r="B8" s="84" t="s">
        <v>1</v>
      </c>
      <c r="C8" s="4"/>
      <c r="D8" s="20">
        <v>0.1104</v>
      </c>
      <c r="E8" s="21">
        <f>C8*D8/4</f>
        <v>0</v>
      </c>
      <c r="F8" s="22">
        <f>E8*5%</f>
        <v>0</v>
      </c>
      <c r="G8" s="21">
        <f>E8-F8</f>
        <v>0</v>
      </c>
      <c r="H8" s="61">
        <f>G8+G9+G10+G11</f>
        <v>0</v>
      </c>
      <c r="I8" s="76" t="e">
        <f>H8/C12*100000</f>
        <v>#DIV/0!</v>
      </c>
      <c r="J8" s="58" t="e">
        <f>I8/3</f>
        <v>#DIV/0!</v>
      </c>
      <c r="K8" s="96"/>
    </row>
    <row r="9" spans="2:11" ht="18">
      <c r="B9" s="85"/>
      <c r="C9" s="4"/>
      <c r="D9" s="20">
        <v>0.1104</v>
      </c>
      <c r="E9" s="21">
        <f t="shared" ref="E9:E16" si="3">C9*D9/4</f>
        <v>0</v>
      </c>
      <c r="F9" s="22">
        <f t="shared" si="2"/>
        <v>0</v>
      </c>
      <c r="G9" s="21">
        <f t="shared" ref="G9:G21" si="4">E9-F9</f>
        <v>0</v>
      </c>
      <c r="H9" s="62"/>
      <c r="I9" s="76"/>
      <c r="J9" s="58"/>
      <c r="K9" s="96"/>
    </row>
    <row r="10" spans="2:11" ht="18">
      <c r="B10" s="86" t="s">
        <v>29</v>
      </c>
      <c r="C10" s="4"/>
      <c r="D10" s="23">
        <v>0.1</v>
      </c>
      <c r="E10" s="21">
        <f t="shared" si="3"/>
        <v>0</v>
      </c>
      <c r="F10" s="22">
        <f t="shared" si="2"/>
        <v>0</v>
      </c>
      <c r="G10" s="21">
        <f t="shared" si="4"/>
        <v>0</v>
      </c>
      <c r="H10" s="62"/>
      <c r="I10" s="76"/>
      <c r="J10" s="58"/>
      <c r="K10" s="96"/>
    </row>
    <row r="11" spans="2:11" ht="18">
      <c r="B11" s="87" t="s">
        <v>30</v>
      </c>
      <c r="C11" s="4"/>
      <c r="D11" s="23">
        <v>0.09</v>
      </c>
      <c r="E11" s="21">
        <f t="shared" si="3"/>
        <v>0</v>
      </c>
      <c r="F11" s="22">
        <f t="shared" si="2"/>
        <v>0</v>
      </c>
      <c r="G11" s="21">
        <f t="shared" si="4"/>
        <v>0</v>
      </c>
      <c r="H11" s="62"/>
      <c r="I11" s="76"/>
      <c r="J11" s="58"/>
      <c r="K11" s="96"/>
    </row>
    <row r="12" spans="2:11" ht="18">
      <c r="B12" s="35" t="s">
        <v>13</v>
      </c>
      <c r="C12" s="22">
        <f>C8+C9+C10+C11</f>
        <v>0</v>
      </c>
      <c r="D12" s="23"/>
      <c r="E12" s="21"/>
      <c r="F12" s="22"/>
      <c r="G12" s="21"/>
      <c r="H12" s="63"/>
      <c r="I12" s="76"/>
      <c r="J12" s="58"/>
      <c r="K12" s="96"/>
    </row>
    <row r="13" spans="2:11" ht="18">
      <c r="B13" s="81" t="s">
        <v>2</v>
      </c>
      <c r="C13" s="5"/>
      <c r="D13" s="24">
        <v>0.1176</v>
      </c>
      <c r="E13" s="25">
        <f t="shared" si="3"/>
        <v>0</v>
      </c>
      <c r="F13" s="26">
        <f>E13*5%</f>
        <v>0</v>
      </c>
      <c r="G13" s="25">
        <f t="shared" si="4"/>
        <v>0</v>
      </c>
      <c r="H13" s="64">
        <f>G13+G14+G15+G16</f>
        <v>0</v>
      </c>
      <c r="I13" s="77" t="e">
        <f>H13/C17*100000</f>
        <v>#DIV/0!</v>
      </c>
      <c r="J13" s="59" t="e">
        <f>I13/3</f>
        <v>#DIV/0!</v>
      </c>
      <c r="K13" s="96"/>
    </row>
    <row r="14" spans="2:11" ht="18">
      <c r="B14" s="82"/>
      <c r="C14" s="5"/>
      <c r="D14" s="24">
        <v>0.1176</v>
      </c>
      <c r="E14" s="25">
        <f t="shared" si="3"/>
        <v>0</v>
      </c>
      <c r="F14" s="26">
        <f t="shared" si="2"/>
        <v>0</v>
      </c>
      <c r="G14" s="25">
        <f t="shared" si="4"/>
        <v>0</v>
      </c>
      <c r="H14" s="65"/>
      <c r="I14" s="77"/>
      <c r="J14" s="59"/>
      <c r="K14" s="96"/>
    </row>
    <row r="15" spans="2:11" ht="18">
      <c r="B15" s="88" t="s">
        <v>31</v>
      </c>
      <c r="C15" s="5"/>
      <c r="D15" s="24">
        <v>0.1075</v>
      </c>
      <c r="E15" s="25">
        <f t="shared" si="3"/>
        <v>0</v>
      </c>
      <c r="F15" s="26">
        <f t="shared" si="2"/>
        <v>0</v>
      </c>
      <c r="G15" s="25">
        <f t="shared" si="4"/>
        <v>0</v>
      </c>
      <c r="H15" s="65"/>
      <c r="I15" s="77"/>
      <c r="J15" s="59"/>
      <c r="K15" s="96"/>
    </row>
    <row r="16" spans="2:11" ht="18">
      <c r="B16" s="89" t="s">
        <v>30</v>
      </c>
      <c r="C16" s="5"/>
      <c r="D16" s="24">
        <v>9.7500000000000003E-2</v>
      </c>
      <c r="E16" s="25">
        <f t="shared" si="3"/>
        <v>0</v>
      </c>
      <c r="F16" s="26">
        <f t="shared" si="2"/>
        <v>0</v>
      </c>
      <c r="G16" s="25">
        <f t="shared" si="4"/>
        <v>0</v>
      </c>
      <c r="H16" s="65"/>
      <c r="I16" s="77"/>
      <c r="J16" s="59"/>
      <c r="K16" s="96"/>
    </row>
    <row r="17" spans="1:12" ht="18">
      <c r="B17" s="36" t="s">
        <v>13</v>
      </c>
      <c r="C17" s="26">
        <f>C13+C14+C15+C16</f>
        <v>0</v>
      </c>
      <c r="D17" s="24"/>
      <c r="E17" s="25"/>
      <c r="F17" s="26"/>
      <c r="G17" s="25"/>
      <c r="H17" s="66"/>
      <c r="I17" s="77"/>
      <c r="J17" s="59"/>
      <c r="K17" s="96"/>
    </row>
    <row r="18" spans="1:12" ht="18">
      <c r="B18" s="93" t="s">
        <v>3</v>
      </c>
      <c r="C18" s="6">
        <v>0</v>
      </c>
      <c r="D18" s="27">
        <v>0.1128</v>
      </c>
      <c r="E18" s="28">
        <f>C18*D18*5</f>
        <v>0</v>
      </c>
      <c r="F18" s="28">
        <f>E18*5%</f>
        <v>0</v>
      </c>
      <c r="G18" s="29">
        <f t="shared" si="4"/>
        <v>0</v>
      </c>
      <c r="H18" s="67">
        <f>G18+G19+G20+G21</f>
        <v>0</v>
      </c>
      <c r="I18" s="78" t="e">
        <f>H18/C22*100000</f>
        <v>#DIV/0!</v>
      </c>
      <c r="J18" s="60" t="e">
        <f>I18/60</f>
        <v>#DIV/0!</v>
      </c>
      <c r="K18" s="96"/>
    </row>
    <row r="19" spans="1:12" ht="18">
      <c r="B19" s="94"/>
      <c r="C19" s="6"/>
      <c r="D19" s="27">
        <v>0.1128</v>
      </c>
      <c r="E19" s="28">
        <f t="shared" ref="E19:E21" si="5">C19*D19*5</f>
        <v>0</v>
      </c>
      <c r="F19" s="28">
        <f t="shared" si="2"/>
        <v>0</v>
      </c>
      <c r="G19" s="29">
        <f t="shared" si="4"/>
        <v>0</v>
      </c>
      <c r="H19" s="68"/>
      <c r="I19" s="78"/>
      <c r="J19" s="60"/>
      <c r="K19" s="96"/>
    </row>
    <row r="20" spans="1:12" ht="18">
      <c r="B20" s="95" t="s">
        <v>31</v>
      </c>
      <c r="C20" s="6"/>
      <c r="D20" s="27">
        <v>0.10299999999999999</v>
      </c>
      <c r="E20" s="28">
        <f t="shared" si="5"/>
        <v>0</v>
      </c>
      <c r="F20" s="28">
        <f t="shared" si="2"/>
        <v>0</v>
      </c>
      <c r="G20" s="29">
        <f t="shared" si="4"/>
        <v>0</v>
      </c>
      <c r="H20" s="68"/>
      <c r="I20" s="78"/>
      <c r="J20" s="60"/>
      <c r="K20" s="96"/>
    </row>
    <row r="21" spans="1:12" ht="18">
      <c r="B21" s="90" t="s">
        <v>33</v>
      </c>
      <c r="C21" s="6">
        <v>0</v>
      </c>
      <c r="D21" s="27">
        <v>9.2999999999999999E-2</v>
      </c>
      <c r="E21" s="28">
        <f t="shared" si="5"/>
        <v>0</v>
      </c>
      <c r="F21" s="28">
        <f t="shared" si="2"/>
        <v>0</v>
      </c>
      <c r="G21" s="29">
        <f t="shared" si="4"/>
        <v>0</v>
      </c>
      <c r="H21" s="68"/>
      <c r="I21" s="78"/>
      <c r="J21" s="60"/>
      <c r="K21" s="96"/>
    </row>
    <row r="22" spans="1:12" ht="18">
      <c r="B22" s="37" t="s">
        <v>13</v>
      </c>
      <c r="C22" s="30">
        <f>C21+C20+C19+C18</f>
        <v>0</v>
      </c>
      <c r="D22" s="27"/>
      <c r="E22" s="28"/>
      <c r="F22" s="28"/>
      <c r="G22" s="29"/>
      <c r="H22" s="69"/>
      <c r="I22" s="78"/>
      <c r="J22" s="60"/>
      <c r="K22" s="96"/>
    </row>
    <row r="23" spans="1:12" ht="19.5">
      <c r="B23" s="38"/>
      <c r="C23" s="70" t="s">
        <v>11</v>
      </c>
      <c r="D23" s="71"/>
      <c r="E23" s="71"/>
      <c r="F23" s="71"/>
      <c r="G23" s="72"/>
      <c r="H23" s="16">
        <f>H3+H8+H13+H18</f>
        <v>0</v>
      </c>
      <c r="I23" s="16" t="e">
        <f t="shared" ref="I23:J23" si="6">I3+I8+I13+I18</f>
        <v>#DIV/0!</v>
      </c>
      <c r="J23" s="16" t="e">
        <f t="shared" si="6"/>
        <v>#DIV/0!</v>
      </c>
    </row>
    <row r="24" spans="1:12">
      <c r="B24" s="39"/>
    </row>
    <row r="25" spans="1:12" ht="19.5">
      <c r="B25" s="39"/>
      <c r="C25" s="53" t="s">
        <v>22</v>
      </c>
      <c r="D25" s="53"/>
      <c r="E25" s="53"/>
      <c r="F25" s="53"/>
      <c r="G25" s="53"/>
      <c r="H25" s="53"/>
      <c r="I25" s="53"/>
    </row>
    <row r="26" spans="1:12" ht="36">
      <c r="A26" s="7"/>
      <c r="B26" s="40" t="s">
        <v>20</v>
      </c>
      <c r="C26" s="8" t="s">
        <v>5</v>
      </c>
      <c r="D26" s="8" t="s">
        <v>16</v>
      </c>
      <c r="E26" s="8" t="s">
        <v>6</v>
      </c>
      <c r="F26" s="8" t="s">
        <v>17</v>
      </c>
      <c r="G26" s="51" t="s">
        <v>18</v>
      </c>
      <c r="H26" s="52"/>
      <c r="I26" s="51" t="s">
        <v>19</v>
      </c>
      <c r="J26" s="52"/>
      <c r="K26" s="8" t="s">
        <v>9</v>
      </c>
    </row>
    <row r="27" spans="1:12" ht="18">
      <c r="A27" s="7"/>
      <c r="B27" s="41"/>
      <c r="C27" s="9"/>
      <c r="D27" s="9"/>
      <c r="E27" s="9"/>
      <c r="F27" s="9"/>
      <c r="G27" s="9"/>
      <c r="H27" s="9"/>
      <c r="I27" s="9"/>
      <c r="J27" s="9"/>
      <c r="K27" s="9"/>
      <c r="L27" s="48"/>
    </row>
    <row r="28" spans="1:12" ht="18">
      <c r="A28" s="7"/>
      <c r="B28" s="41" t="s">
        <v>0</v>
      </c>
      <c r="C28" s="9"/>
      <c r="D28" s="9">
        <v>2</v>
      </c>
      <c r="E28" s="44">
        <v>0.1</v>
      </c>
      <c r="F28" s="13">
        <f>C28*E28*D28</f>
        <v>0</v>
      </c>
      <c r="G28" s="9">
        <v>20</v>
      </c>
      <c r="H28" s="13">
        <f>960*G28*L28</f>
        <v>0</v>
      </c>
      <c r="I28" s="44">
        <v>0.1</v>
      </c>
      <c r="J28" s="13">
        <f>(F28-H28)*I28</f>
        <v>0</v>
      </c>
      <c r="K28" s="13">
        <f>C28+F28-H28-J28</f>
        <v>0</v>
      </c>
      <c r="L28" s="48">
        <f>C28/100000</f>
        <v>0</v>
      </c>
    </row>
    <row r="29" spans="1:12" ht="18">
      <c r="A29" s="7"/>
      <c r="B29" s="42" t="s">
        <v>1</v>
      </c>
      <c r="C29" s="10"/>
      <c r="D29" s="10">
        <v>0</v>
      </c>
      <c r="E29" s="45">
        <v>0.1</v>
      </c>
      <c r="F29" s="14">
        <f t="shared" ref="F29:F30" si="7">C29*E29*D29</f>
        <v>0</v>
      </c>
      <c r="G29" s="10">
        <v>0</v>
      </c>
      <c r="H29" s="14">
        <f>2760*G29*L29</f>
        <v>0</v>
      </c>
      <c r="I29" s="45"/>
      <c r="J29" s="14">
        <f t="shared" ref="J29:J31" si="8">(F29-H29)*I29</f>
        <v>0</v>
      </c>
      <c r="K29" s="14">
        <f t="shared" ref="K29:K31" si="9">C29+F29-H29-J29</f>
        <v>0</v>
      </c>
      <c r="L29" s="48">
        <f t="shared" ref="L29" si="10">C29/100000</f>
        <v>0</v>
      </c>
    </row>
    <row r="30" spans="1:12" ht="18">
      <c r="A30" s="7"/>
      <c r="B30" s="41" t="s">
        <v>14</v>
      </c>
      <c r="C30" s="9"/>
      <c r="D30" s="9"/>
      <c r="E30" s="46">
        <v>0.1065</v>
      </c>
      <c r="F30" s="13">
        <f t="shared" si="7"/>
        <v>0</v>
      </c>
      <c r="G30" s="9">
        <v>0</v>
      </c>
      <c r="H30" s="13">
        <f>2940*G30*L30</f>
        <v>0</v>
      </c>
      <c r="I30" s="44"/>
      <c r="J30" s="13">
        <f t="shared" si="8"/>
        <v>0</v>
      </c>
      <c r="K30" s="13">
        <f t="shared" si="9"/>
        <v>0</v>
      </c>
      <c r="L30" s="48">
        <f>C30/100000</f>
        <v>0</v>
      </c>
    </row>
    <row r="31" spans="1:12" ht="18">
      <c r="A31" s="7"/>
      <c r="B31" s="43" t="s">
        <v>15</v>
      </c>
      <c r="C31" s="11"/>
      <c r="D31" s="11"/>
      <c r="E31" s="47">
        <v>9.8000000000000004E-2</v>
      </c>
      <c r="F31" s="15">
        <f>C31*E31*D31</f>
        <v>0</v>
      </c>
      <c r="G31" s="11"/>
      <c r="H31" s="15"/>
      <c r="I31" s="49"/>
      <c r="J31" s="15">
        <f t="shared" si="8"/>
        <v>0</v>
      </c>
      <c r="K31" s="15">
        <f t="shared" si="9"/>
        <v>0</v>
      </c>
    </row>
    <row r="32" spans="1:12">
      <c r="B32" s="39"/>
    </row>
    <row r="34" spans="8:11" ht="19.5">
      <c r="H34" s="31"/>
      <c r="I34" s="50" t="s">
        <v>26</v>
      </c>
      <c r="J34" s="50"/>
      <c r="K34" s="32"/>
    </row>
    <row r="35" spans="8:11" ht="19.5" customHeight="1">
      <c r="H35" s="50" t="s">
        <v>23</v>
      </c>
      <c r="I35" s="50"/>
      <c r="J35" s="50"/>
      <c r="K35" s="50"/>
    </row>
    <row r="36" spans="8:11" ht="19.5" customHeight="1">
      <c r="H36" s="50" t="s">
        <v>24</v>
      </c>
      <c r="I36" s="50"/>
      <c r="J36" s="50"/>
      <c r="K36" s="50"/>
    </row>
    <row r="37" spans="8:11" ht="19.5">
      <c r="H37" s="31"/>
      <c r="I37" s="50" t="s">
        <v>25</v>
      </c>
      <c r="J37" s="50"/>
      <c r="K37" s="31"/>
    </row>
  </sheetData>
  <sheetProtection password="938E" sheet="1" objects="1" scenarios="1"/>
  <mergeCells count="26">
    <mergeCell ref="K4:K22"/>
    <mergeCell ref="C1:I1"/>
    <mergeCell ref="B8:B9"/>
    <mergeCell ref="B13:B14"/>
    <mergeCell ref="B3:B4"/>
    <mergeCell ref="B18:B19"/>
    <mergeCell ref="C25:I25"/>
    <mergeCell ref="I34:J34"/>
    <mergeCell ref="J3:J7"/>
    <mergeCell ref="H3:H7"/>
    <mergeCell ref="J8:J12"/>
    <mergeCell ref="J13:J17"/>
    <mergeCell ref="J18:J22"/>
    <mergeCell ref="H8:H12"/>
    <mergeCell ref="H13:H17"/>
    <mergeCell ref="H18:H22"/>
    <mergeCell ref="C23:G23"/>
    <mergeCell ref="I3:I7"/>
    <mergeCell ref="I8:I12"/>
    <mergeCell ref="I13:I17"/>
    <mergeCell ref="I18:I22"/>
    <mergeCell ref="I37:J37"/>
    <mergeCell ref="H35:K35"/>
    <mergeCell ref="H36:K36"/>
    <mergeCell ref="I26:J26"/>
    <mergeCell ref="G26:H26"/>
  </mergeCells>
  <dataValidations count="5">
    <dataValidation type="list" allowBlank="1" showInputMessage="1" showErrorMessage="1" sqref="E28">
      <formula1>"9.50%,10%,10.50%,11%"</formula1>
    </dataValidation>
    <dataValidation type="list" allowBlank="1" showInputMessage="1" showErrorMessage="1" sqref="I28:I31">
      <formula1>"5%,10%"</formula1>
    </dataValidation>
    <dataValidation type="list" allowBlank="1" showInputMessage="1" showErrorMessage="1" sqref="E29">
      <formula1>"10%,10.5%"</formula1>
    </dataValidation>
    <dataValidation type="list" allowBlank="1" showInputMessage="1" showErrorMessage="1" sqref="E30">
      <formula1>"9.70%,10.15%,10.65%,11.20%"</formula1>
    </dataValidation>
    <dataValidation type="list" allowBlank="1" showInputMessage="1" showErrorMessage="1" sqref="E31">
      <formula1>"9.35%,9.80%,10.25%,10.75%"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2023-01-30T05:28:56Z</dcterms:created>
  <dcterms:modified xsi:type="dcterms:W3CDTF">2023-02-01T06:06:25Z</dcterms:modified>
</cp:coreProperties>
</file>